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85" windowWidth="16635" windowHeight="14580" activeTab="0"/>
  </bookViews>
  <sheets>
    <sheet name="souhrn" sheetId="1" r:id="rId1"/>
    <sheet name="položky" sheetId="2" r:id="rId2"/>
    <sheet name="pracovní" sheetId="3" r:id="rId3"/>
  </sheets>
  <definedNames>
    <definedName name="_xlnm.Print_Titles" localSheetId="1">'položky'!$1:$2</definedName>
  </definedNames>
  <calcPr fullCalcOnLoad="1"/>
</workbook>
</file>

<file path=xl/sharedStrings.xml><?xml version="1.0" encoding="utf-8"?>
<sst xmlns="http://schemas.openxmlformats.org/spreadsheetml/2006/main" count="461" uniqueCount="165">
  <si>
    <t>MODERNIZACE</t>
  </si>
  <si>
    <t>měrná</t>
  </si>
  <si>
    <t>jednotková</t>
  </si>
  <si>
    <t>jedn.</t>
  </si>
  <si>
    <t>cena</t>
  </si>
  <si>
    <t>výměra</t>
  </si>
  <si>
    <t>celkem</t>
  </si>
  <si>
    <t>Provozní soubory</t>
  </si>
  <si>
    <t>Zabezpečovací zařízení</t>
  </si>
  <si>
    <t>Demontáž stávajícího traťového zab. zař.</t>
  </si>
  <si>
    <t>m</t>
  </si>
  <si>
    <t xml:space="preserve">Nové traťové zab. zař. </t>
  </si>
  <si>
    <t>Demontáž stávajícího staničního zab. zař.</t>
  </si>
  <si>
    <t>ks výhybek</t>
  </si>
  <si>
    <t xml:space="preserve">Nové staniční zab. zař. </t>
  </si>
  <si>
    <t>Sdělovací zařízení</t>
  </si>
  <si>
    <t>Rozhlasové zařízení + informační systém</t>
  </si>
  <si>
    <t xml:space="preserve"> - zastávky</t>
  </si>
  <si>
    <t>ks</t>
  </si>
  <si>
    <t xml:space="preserve"> - stanice malá</t>
  </si>
  <si>
    <t xml:space="preserve"> - stanice velká</t>
  </si>
  <si>
    <t>Sdělovací kabelizace</t>
  </si>
  <si>
    <t>Dálkové kabely</t>
  </si>
  <si>
    <t>Silnoproudá zařízení</t>
  </si>
  <si>
    <t>Trafostanice staniční (22/0,6kV)</t>
  </si>
  <si>
    <t>Trafostanice traťové</t>
  </si>
  <si>
    <t>Rozvodny</t>
  </si>
  <si>
    <t>Stavební objekty</t>
  </si>
  <si>
    <t>Příprava území</t>
  </si>
  <si>
    <t>Demolice nástupišť vč. odvozu</t>
  </si>
  <si>
    <t>m2</t>
  </si>
  <si>
    <t>Demolice pozemních objektů vč. odvozu</t>
  </si>
  <si>
    <t>m3</t>
  </si>
  <si>
    <t>Rekultivace ploch</t>
  </si>
  <si>
    <t>Přeložky inž. sítí (kanalizace, voda, plyn, kabely)</t>
  </si>
  <si>
    <t>ks křížení</t>
  </si>
  <si>
    <t>Ekologická opatření</t>
  </si>
  <si>
    <t>soubor</t>
  </si>
  <si>
    <t>Komunikace a zpevněné plochy</t>
  </si>
  <si>
    <t>Úpravy komunikací</t>
  </si>
  <si>
    <t>Železniční spodek</t>
  </si>
  <si>
    <t>Výkopy pro sanace (bm kolejí x 0,4 x 6)</t>
  </si>
  <si>
    <t>Odkopávky zářezů vč. odvozu na skládku (vč. zídek)</t>
  </si>
  <si>
    <t>Násypy</t>
  </si>
  <si>
    <t>Opěrné zdi</t>
  </si>
  <si>
    <t>Zárubní zdi</t>
  </si>
  <si>
    <t>Nové propustky nebo úpravy</t>
  </si>
  <si>
    <t>Nové těleso žel. spodku (bm kolejí x 0,4 x 6)</t>
  </si>
  <si>
    <t>Odvodnění kolejiště (trativody)</t>
  </si>
  <si>
    <t>Železniční svršek</t>
  </si>
  <si>
    <t>Demontáž koleje staniční</t>
  </si>
  <si>
    <t>Montáž koleje staniční UIC</t>
  </si>
  <si>
    <t>Montáž koleje staniční S 49</t>
  </si>
  <si>
    <t>Demontáž koleje traťové</t>
  </si>
  <si>
    <t>Montáž koleje traťové</t>
  </si>
  <si>
    <t>Demontáž výhybek (délky 50 m)</t>
  </si>
  <si>
    <t>Montáž výhybek UIC 1:9-300</t>
  </si>
  <si>
    <t>Montáž výhybek UIC 1:11-300</t>
  </si>
  <si>
    <t>Montáž výhybek UIC 1:11C</t>
  </si>
  <si>
    <t>Montáž výhybek UIC 1:12-500</t>
  </si>
  <si>
    <t>Montáž výhybek UIC 1:14-760</t>
  </si>
  <si>
    <t>Montáž výhybek UIC 1:18,5-1200</t>
  </si>
  <si>
    <t>Montáž výhybek S 49 1:7,5-190</t>
  </si>
  <si>
    <t>Montáž výhybek S 49 1:9-190</t>
  </si>
  <si>
    <t>Montáž výhybek S 49 1:9-300</t>
  </si>
  <si>
    <t>Montáž výhybek S 49 1:9C</t>
  </si>
  <si>
    <t>Montáž výhybek S 49 1:11-300</t>
  </si>
  <si>
    <t>Montáž výhybek S 49 1:12-500</t>
  </si>
  <si>
    <t>Montáž výhybek S 49 1:14-760</t>
  </si>
  <si>
    <t>Montáž výhybek S 49 1:18,5-1200</t>
  </si>
  <si>
    <t>Montáž výhybek S 49 1:11C</t>
  </si>
  <si>
    <t>Mosty</t>
  </si>
  <si>
    <t>Rozšíření mostů železničních</t>
  </si>
  <si>
    <t>Nové mosty silniční</t>
  </si>
  <si>
    <t>Nové mosty železniční do 30 m</t>
  </si>
  <si>
    <t>Nové mosty železniční nad 30 m</t>
  </si>
  <si>
    <t>Lávky pro pěší</t>
  </si>
  <si>
    <t>Tunely</t>
  </si>
  <si>
    <t>Nové dvoukolejné</t>
  </si>
  <si>
    <t>Nové jednokolejné</t>
  </si>
  <si>
    <t>Sanace dvoukolejného tunelu</t>
  </si>
  <si>
    <t>Pozemní objekty</t>
  </si>
  <si>
    <t>Nová nástupiště</t>
  </si>
  <si>
    <t>Rampa na nástupiště</t>
  </si>
  <si>
    <t>Nové podchody</t>
  </si>
  <si>
    <t>Nástupištní přístřešky</t>
  </si>
  <si>
    <t>Protihlukové stěny (výšky 2,5 m)</t>
  </si>
  <si>
    <t>Nové objekty (budovy)</t>
  </si>
  <si>
    <t>Trakční vedení</t>
  </si>
  <si>
    <t>Trakční vedení 25 kV - traťová kolej - montáž</t>
  </si>
  <si>
    <t>Trakční vedení - traťová kolej - demontáž</t>
  </si>
  <si>
    <t>Trakční vedení 25 kV - staniční kolej - montáž</t>
  </si>
  <si>
    <t>Trakční vedení - staniční kolej - demontáž</t>
  </si>
  <si>
    <t>Silnoproudé rozvody</t>
  </si>
  <si>
    <t>EOV</t>
  </si>
  <si>
    <t>Rozvody VN (kabel 6 kV)</t>
  </si>
  <si>
    <t>Osvětlení</t>
  </si>
  <si>
    <t>ha</t>
  </si>
  <si>
    <t>CELKEM</t>
  </si>
  <si>
    <t>Montáž výhybek S 49 1:9 C</t>
  </si>
  <si>
    <t>MODERNIZACE  Železničního uzlu BRNO</t>
  </si>
  <si>
    <t>Nové dvoukolejné na VRT</t>
  </si>
  <si>
    <t>Montáž koleje traťové UIC</t>
  </si>
  <si>
    <t>Montáž výhybek UIC DKS 1:11 - střed</t>
  </si>
  <si>
    <t>Montáž výhybek S 49 DKS 1:11 - střed</t>
  </si>
  <si>
    <t>Montáž výhybek S 49 DKS 1:9 - střed</t>
  </si>
  <si>
    <t>Železničního uzlu BRNO</t>
  </si>
  <si>
    <t>Modřice -</t>
  </si>
  <si>
    <t>- Hády</t>
  </si>
  <si>
    <t>Nákladní průtah</t>
  </si>
  <si>
    <t>Popovice - Chrlice - Židenice</t>
  </si>
  <si>
    <t>Horní Heršpice</t>
  </si>
  <si>
    <t>žst. Horní</t>
  </si>
  <si>
    <t>Heršpice</t>
  </si>
  <si>
    <t>km 141.6-143.4</t>
  </si>
  <si>
    <t>Jižní zhlaví</t>
  </si>
  <si>
    <t>km 155.65-156.25</t>
  </si>
  <si>
    <t>Severní zhlaví</t>
  </si>
  <si>
    <t>km 156.25-158.5</t>
  </si>
  <si>
    <t>Židenice</t>
  </si>
  <si>
    <t>km158.5-161.55</t>
  </si>
  <si>
    <t>Židenice - Hády</t>
  </si>
  <si>
    <t>rez</t>
  </si>
  <si>
    <t>Rekonstrukce podchodů</t>
  </si>
  <si>
    <t>Sanace stáv. žel. mostů</t>
  </si>
  <si>
    <t>137.8-140.0</t>
  </si>
  <si>
    <t>Přejezdy</t>
  </si>
  <si>
    <t>Modřice (mimo) -</t>
  </si>
  <si>
    <t>Rekonstrukce budov</t>
  </si>
  <si>
    <t>Parkovací garáže</t>
  </si>
  <si>
    <t>Prosklené haly a dvorany</t>
  </si>
  <si>
    <t>Milánské stěny</t>
  </si>
  <si>
    <t>Estakády včetně nást. a komerčních ploch v 5m pod ní</t>
  </si>
  <si>
    <t>Ražený tunel pro pěší</t>
  </si>
  <si>
    <t>Podzemní dvorany hloubené</t>
  </si>
  <si>
    <t>Přeložky tram tratí - dvojkolejná vč. rozvětvení</t>
  </si>
  <si>
    <t>Úpravy pěších tras</t>
  </si>
  <si>
    <t>Eskalátory do 7m výšky</t>
  </si>
  <si>
    <t>Výtahy osobní do 7m výšky</t>
  </si>
  <si>
    <t>Pohyblivý chodník na výšku 5m</t>
  </si>
  <si>
    <t>Popovice -</t>
  </si>
  <si>
    <t>Komárov</t>
  </si>
  <si>
    <t>Komárov -</t>
  </si>
  <si>
    <t>Nejsou zde zpracovány podrobně náklady na výstavbu nového odstavného nádraží a provozního ošetření.</t>
  </si>
  <si>
    <t xml:space="preserve">Náklady na tato zařízení včetně kolejiště činí odborným odhadem 3.5 mld.Kč v porovnání se studií </t>
  </si>
  <si>
    <t>SUDOPU Praha na modernizaci železničního uzlu Plzeň.</t>
  </si>
  <si>
    <t>úpravy osobního nádraží a nákladního průtahu z jihu do Maloměřic</t>
  </si>
  <si>
    <t>CELKOVÉ NÁKLADY NA MODERNIZACI UZLU LZE UVAŽOVAT ČÁSTKOU  15 mld. Kč.</t>
  </si>
  <si>
    <t xml:space="preserve">Komentář :  V propočtu není zahrnut prodej a nákup pozemků, které by měly mít kladný přínos </t>
  </si>
  <si>
    <t>prodejem 30ha pozemků v centru města</t>
  </si>
  <si>
    <t>Další úseky odborným odhadem</t>
  </si>
  <si>
    <t>Komárov - Tuřany - Holubice</t>
  </si>
  <si>
    <t>mld.Kč</t>
  </si>
  <si>
    <t>VRT  Zastávka odb. - Brno hl.n.</t>
  </si>
  <si>
    <t>17 km</t>
  </si>
  <si>
    <t>6km</t>
  </si>
  <si>
    <t>18km</t>
  </si>
  <si>
    <t>SJTD  Modřice - Moravské nám.</t>
  </si>
  <si>
    <t>SJTD  Moravské nám. - KrPole</t>
  </si>
  <si>
    <t>7km</t>
  </si>
  <si>
    <t>Celkem</t>
  </si>
  <si>
    <t>ZÁVĚR</t>
  </si>
  <si>
    <t>Za 50 mld, které jsou potřebné pro přesun nádraží lze kromě uzlu a diametru postavit</t>
  </si>
  <si>
    <t>vjezd a výjezd VRT v délce 18+9km včetně úprav Vláry v úseku Ponětovice - Blažovice</t>
  </si>
  <si>
    <t>s novým propojením Přerovky do Holubic pro V= 120km/h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</si>
</sst>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\ __"/>
    <numFmt numFmtId="166" formatCode="#,##0__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3"/>
      <name val="Arial CE"/>
      <family val="0"/>
    </font>
    <font>
      <sz val="11"/>
      <name val="Arial CE"/>
      <family val="0"/>
    </font>
    <font>
      <b/>
      <sz val="11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0" fillId="0" borderId="6" xfId="0" applyBorder="1" applyAlignment="1">
      <alignment/>
    </xf>
    <xf numFmtId="166" fontId="1" fillId="2" borderId="5" xfId="0" applyNumberFormat="1" applyFont="1" applyFill="1" applyBorder="1" applyAlignment="1">
      <alignment/>
    </xf>
    <xf numFmtId="166" fontId="0" fillId="2" borderId="5" xfId="0" applyNumberFormat="1" applyFill="1" applyBorder="1" applyAlignment="1">
      <alignment/>
    </xf>
    <xf numFmtId="166" fontId="0" fillId="0" borderId="3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2" xfId="0" applyNumberFormat="1" applyBorder="1" applyAlignment="1">
      <alignment/>
    </xf>
    <xf numFmtId="0" fontId="4" fillId="2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166" fontId="3" fillId="2" borderId="5" xfId="0" applyNumberFormat="1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10" xfId="0" applyFont="1" applyFill="1" applyBorder="1" applyAlignment="1">
      <alignment horizontal="center" vertical="top"/>
    </xf>
    <xf numFmtId="166" fontId="0" fillId="0" borderId="6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166" fontId="0" fillId="0" borderId="5" xfId="0" applyNumberFormat="1" applyBorder="1" applyAlignment="1">
      <alignment/>
    </xf>
    <xf numFmtId="166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/>
    </xf>
    <xf numFmtId="166" fontId="0" fillId="0" borderId="0" xfId="0" applyNumberFormat="1" applyBorder="1" applyAlignment="1">
      <alignment/>
    </xf>
    <xf numFmtId="0" fontId="1" fillId="0" borderId="19" xfId="0" applyFont="1" applyBorder="1" applyAlignment="1">
      <alignment/>
    </xf>
    <xf numFmtId="166" fontId="0" fillId="0" borderId="20" xfId="0" applyNumberFormat="1" applyBorder="1" applyAlignment="1">
      <alignment/>
    </xf>
    <xf numFmtId="166" fontId="1" fillId="0" borderId="21" xfId="0" applyNumberFormat="1" applyFont="1" applyBorder="1" applyAlignment="1">
      <alignment/>
    </xf>
    <xf numFmtId="166" fontId="1" fillId="2" borderId="22" xfId="0" applyNumberFormat="1" applyFont="1" applyFill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166" fontId="0" fillId="0" borderId="6" xfId="0" applyNumberFormat="1" applyFill="1" applyBorder="1" applyAlignment="1">
      <alignment/>
    </xf>
    <xf numFmtId="166" fontId="0" fillId="0" borderId="23" xfId="0" applyNumberFormat="1" applyFill="1" applyBorder="1" applyAlignment="1">
      <alignment/>
    </xf>
    <xf numFmtId="0" fontId="9" fillId="2" borderId="10" xfId="0" applyFont="1" applyFill="1" applyBorder="1" applyAlignment="1">
      <alignment horizontal="center" vertical="top"/>
    </xf>
    <xf numFmtId="49" fontId="3" fillId="0" borderId="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0" fillId="0" borderId="24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3" fontId="1" fillId="0" borderId="5" xfId="0" applyNumberFormat="1" applyFont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Fill="1" applyAlignment="1">
      <alignment/>
    </xf>
    <xf numFmtId="49" fontId="3" fillId="0" borderId="7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1" fillId="0" borderId="30" xfId="0" applyFont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/>
    </xf>
    <xf numFmtId="0" fontId="11" fillId="0" borderId="31" xfId="0" applyFont="1" applyBorder="1" applyAlignment="1">
      <alignment horizontal="right"/>
    </xf>
    <xf numFmtId="0" fontId="0" fillId="0" borderId="31" xfId="0" applyBorder="1" applyAlignment="1">
      <alignment/>
    </xf>
    <xf numFmtId="0" fontId="11" fillId="0" borderId="0" xfId="0" applyFont="1" applyBorder="1" applyAlignment="1">
      <alignment/>
    </xf>
    <xf numFmtId="0" fontId="12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0" fillId="3" borderId="0" xfId="0" applyFill="1" applyAlignment="1">
      <alignment/>
    </xf>
    <xf numFmtId="0" fontId="12" fillId="3" borderId="0" xfId="0" applyFont="1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33.75390625" style="0" customWidth="1"/>
    <col min="2" max="2" width="20.75390625" style="0" customWidth="1"/>
    <col min="3" max="3" width="26.75390625" style="0" customWidth="1"/>
    <col min="4" max="4" width="20.75390625" style="0" customWidth="1"/>
  </cols>
  <sheetData>
    <row r="1" spans="1:4" ht="15.75">
      <c r="A1" s="85" t="s">
        <v>100</v>
      </c>
      <c r="B1" s="85"/>
      <c r="C1" s="85"/>
      <c r="D1" s="85"/>
    </row>
    <row r="2" spans="1:4" ht="15.75">
      <c r="A2" s="85" t="s">
        <v>146</v>
      </c>
      <c r="B2" s="85"/>
      <c r="C2" s="85"/>
      <c r="D2" s="85"/>
    </row>
    <row r="3" spans="1:3" ht="7.5" customHeight="1">
      <c r="A3" s="38"/>
      <c r="B3" s="39"/>
      <c r="C3" s="39"/>
    </row>
    <row r="4" ht="7.5" customHeight="1" thickBot="1"/>
    <row r="5" spans="1:4" ht="13.5" thickTop="1">
      <c r="A5" s="40"/>
      <c r="B5" s="41"/>
      <c r="C5" s="42"/>
      <c r="D5" s="43"/>
    </row>
    <row r="6" spans="1:4" ht="19.5" customHeight="1">
      <c r="A6" s="44"/>
      <c r="B6" s="65" t="s">
        <v>127</v>
      </c>
      <c r="C6" s="65" t="s">
        <v>109</v>
      </c>
      <c r="D6" s="68" t="s">
        <v>98</v>
      </c>
    </row>
    <row r="7" spans="1:4" ht="19.5" customHeight="1">
      <c r="A7" s="45"/>
      <c r="B7" s="66" t="s">
        <v>108</v>
      </c>
      <c r="C7" s="66" t="s">
        <v>110</v>
      </c>
      <c r="D7" s="69"/>
    </row>
    <row r="8" spans="1:4" ht="24.75" customHeight="1">
      <c r="A8" s="46" t="s">
        <v>7</v>
      </c>
      <c r="B8" s="1"/>
      <c r="C8" s="1"/>
      <c r="D8" s="47"/>
    </row>
    <row r="9" spans="1:4" ht="7.5" customHeight="1">
      <c r="A9" s="44"/>
      <c r="B9" s="1"/>
      <c r="C9" s="1"/>
      <c r="D9" s="47"/>
    </row>
    <row r="10" spans="1:4" ht="12.75">
      <c r="A10" s="48" t="s">
        <v>8</v>
      </c>
      <c r="B10" s="49">
        <f>položky!E7</f>
        <v>536380000</v>
      </c>
      <c r="C10" s="49">
        <f>položky!G7</f>
        <v>134700000</v>
      </c>
      <c r="D10" s="50">
        <f>SUM(B10:C10)</f>
        <v>671080000</v>
      </c>
    </row>
    <row r="11" spans="1:4" ht="12.75">
      <c r="A11" s="51" t="s">
        <v>15</v>
      </c>
      <c r="B11" s="20">
        <f>položky!E13</f>
        <v>82638000</v>
      </c>
      <c r="C11" s="20">
        <f>položky!G13</f>
        <v>47120000</v>
      </c>
      <c r="D11" s="50">
        <f>SUM(B11:C11)</f>
        <v>129758000</v>
      </c>
    </row>
    <row r="12" spans="1:4" ht="12.75">
      <c r="A12" s="52" t="s">
        <v>23</v>
      </c>
      <c r="B12" s="20">
        <f>položky!E21</f>
        <v>20550000</v>
      </c>
      <c r="C12" s="20">
        <f>položky!G21</f>
        <v>18900000</v>
      </c>
      <c r="D12" s="50">
        <f>SUM(B12:C12)</f>
        <v>39450000</v>
      </c>
    </row>
    <row r="13" spans="1:4" ht="12.75">
      <c r="A13" s="44"/>
      <c r="B13" s="53"/>
      <c r="C13" s="53"/>
      <c r="D13" s="47"/>
    </row>
    <row r="14" spans="1:4" ht="15">
      <c r="A14" s="46" t="s">
        <v>27</v>
      </c>
      <c r="B14" s="53"/>
      <c r="C14" s="53"/>
      <c r="D14" s="47"/>
    </row>
    <row r="15" spans="1:4" ht="7.5" customHeight="1">
      <c r="A15" s="44"/>
      <c r="B15" s="53"/>
      <c r="C15" s="53"/>
      <c r="D15" s="47"/>
    </row>
    <row r="16" spans="1:4" ht="12.75">
      <c r="A16" s="48" t="s">
        <v>28</v>
      </c>
      <c r="B16" s="49">
        <f>položky!E28</f>
        <v>374990000</v>
      </c>
      <c r="C16" s="49">
        <f>položky!G28</f>
        <v>205586800</v>
      </c>
      <c r="D16" s="50">
        <f>SUM(B16:C16)</f>
        <v>580576800</v>
      </c>
    </row>
    <row r="17" spans="1:4" ht="12.75">
      <c r="A17" s="51" t="s">
        <v>38</v>
      </c>
      <c r="B17" s="20">
        <f>položky!E35</f>
        <v>171760000</v>
      </c>
      <c r="C17" s="20">
        <f>položky!G35</f>
        <v>243000000</v>
      </c>
      <c r="D17" s="50">
        <f aca="true" t="shared" si="0" ref="D17:D24">SUM(B17:C17)</f>
        <v>414760000</v>
      </c>
    </row>
    <row r="18" spans="1:4" ht="12.75">
      <c r="A18" s="51" t="s">
        <v>40</v>
      </c>
      <c r="B18" s="20">
        <f>položky!E41</f>
        <v>704793000</v>
      </c>
      <c r="C18" s="20">
        <f>položky!G41</f>
        <v>758616000</v>
      </c>
      <c r="D18" s="50">
        <f t="shared" si="0"/>
        <v>1463409000</v>
      </c>
    </row>
    <row r="19" spans="1:4" ht="12.75">
      <c r="A19" s="51" t="s">
        <v>49</v>
      </c>
      <c r="B19" s="20">
        <f>položky!E52</f>
        <v>1572267500</v>
      </c>
      <c r="C19" s="20">
        <f>položky!G52</f>
        <v>687575000</v>
      </c>
      <c r="D19" s="50">
        <f t="shared" si="0"/>
        <v>2259842500</v>
      </c>
    </row>
    <row r="20" spans="1:4" ht="12.75">
      <c r="A20" s="51" t="s">
        <v>71</v>
      </c>
      <c r="B20" s="20">
        <f>položky!E78</f>
        <v>2547790000</v>
      </c>
      <c r="C20" s="20">
        <f>položky!G78</f>
        <v>420200000</v>
      </c>
      <c r="D20" s="50">
        <f t="shared" si="0"/>
        <v>2967990000</v>
      </c>
    </row>
    <row r="21" spans="1:4" ht="12.75">
      <c r="A21" s="51" t="s">
        <v>77</v>
      </c>
      <c r="B21" s="20">
        <f>položky!E87</f>
        <v>777000000</v>
      </c>
      <c r="C21" s="20">
        <f>položky!G87</f>
        <v>0</v>
      </c>
      <c r="D21" s="50">
        <f t="shared" si="0"/>
        <v>777000000</v>
      </c>
    </row>
    <row r="22" spans="1:4" ht="12.75">
      <c r="A22" s="51" t="s">
        <v>81</v>
      </c>
      <c r="B22" s="20">
        <f>položky!E95</f>
        <v>1363710000</v>
      </c>
      <c r="C22" s="20">
        <f>položky!G95</f>
        <v>12680000</v>
      </c>
      <c r="D22" s="50">
        <f t="shared" si="0"/>
        <v>1376390000</v>
      </c>
    </row>
    <row r="23" spans="1:4" ht="12.75">
      <c r="A23" s="51" t="s">
        <v>88</v>
      </c>
      <c r="B23" s="20">
        <f>položky!E110</f>
        <v>231850000</v>
      </c>
      <c r="C23" s="20">
        <f>položky!G110</f>
        <v>93880000</v>
      </c>
      <c r="D23" s="50">
        <f t="shared" si="0"/>
        <v>325730000</v>
      </c>
    </row>
    <row r="24" spans="1:4" ht="13.5" thickBot="1">
      <c r="A24" s="54" t="s">
        <v>93</v>
      </c>
      <c r="B24" s="55">
        <f>položky!E116</f>
        <v>146835000</v>
      </c>
      <c r="C24" s="55">
        <f>položky!G116</f>
        <v>24150000</v>
      </c>
      <c r="D24" s="56">
        <f t="shared" si="0"/>
        <v>170985000</v>
      </c>
    </row>
    <row r="25" spans="1:4" ht="26.25" customHeight="1" thickBot="1" thickTop="1">
      <c r="A25" s="1"/>
      <c r="B25" s="57">
        <f>SUM(B10:B24)</f>
        <v>8530563500</v>
      </c>
      <c r="C25" s="57">
        <f>SUM(C10:C24)</f>
        <v>2646407800</v>
      </c>
      <c r="D25" s="57">
        <f>SUM(D10:D24)</f>
        <v>11176971300</v>
      </c>
    </row>
    <row r="26" ht="13.5" thickTop="1"/>
    <row r="27" spans="2:3" ht="12.75">
      <c r="B27" s="79"/>
      <c r="C27" s="71"/>
    </row>
    <row r="28" spans="1:3" ht="15">
      <c r="A28" s="89" t="s">
        <v>148</v>
      </c>
      <c r="B28" s="79"/>
      <c r="C28" s="71"/>
    </row>
    <row r="29" spans="1:3" ht="15">
      <c r="A29" s="89" t="s">
        <v>149</v>
      </c>
      <c r="B29" s="70"/>
      <c r="C29" s="71"/>
    </row>
    <row r="30" spans="2:3" ht="12.75">
      <c r="B30" s="70"/>
      <c r="C30" s="71"/>
    </row>
    <row r="31" ht="12.75">
      <c r="A31" s="84" t="s">
        <v>143</v>
      </c>
    </row>
    <row r="32" ht="12.75">
      <c r="A32" s="84" t="s">
        <v>144</v>
      </c>
    </row>
    <row r="33" ht="12.75">
      <c r="A33" s="84" t="s">
        <v>145</v>
      </c>
    </row>
    <row r="35" spans="1:4" ht="23.25" customHeight="1">
      <c r="A35" s="86" t="s">
        <v>147</v>
      </c>
      <c r="B35" s="87"/>
      <c r="C35" s="87"/>
      <c r="D35" s="88"/>
    </row>
    <row r="39" spans="1:2" ht="15">
      <c r="A39" s="103" t="s">
        <v>150</v>
      </c>
      <c r="B39" s="90"/>
    </row>
    <row r="40" spans="1:2" ht="14.25">
      <c r="A40" s="90"/>
      <c r="B40" s="90"/>
    </row>
    <row r="41" spans="1:4" ht="15">
      <c r="A41" s="89" t="s">
        <v>151</v>
      </c>
      <c r="B41" s="91" t="s">
        <v>154</v>
      </c>
      <c r="C41" s="89">
        <v>7.8</v>
      </c>
      <c r="D41" t="s">
        <v>152</v>
      </c>
    </row>
    <row r="42" spans="1:4" ht="15">
      <c r="A42" s="89" t="s">
        <v>157</v>
      </c>
      <c r="B42" s="92" t="s">
        <v>159</v>
      </c>
      <c r="C42" s="89">
        <v>4.6</v>
      </c>
      <c r="D42" t="s">
        <v>152</v>
      </c>
    </row>
    <row r="43" spans="1:4" ht="15">
      <c r="A43" s="89" t="s">
        <v>158</v>
      </c>
      <c r="B43" s="92" t="s">
        <v>155</v>
      </c>
      <c r="C43" s="89">
        <v>8.4</v>
      </c>
      <c r="D43" t="s">
        <v>152</v>
      </c>
    </row>
    <row r="44" spans="1:4" ht="15.75" thickBot="1">
      <c r="A44" s="95" t="s">
        <v>153</v>
      </c>
      <c r="B44" s="96" t="s">
        <v>156</v>
      </c>
      <c r="C44" s="95">
        <v>13.4</v>
      </c>
      <c r="D44" s="97" t="s">
        <v>152</v>
      </c>
    </row>
    <row r="45" spans="1:2" ht="5.25" customHeight="1" thickTop="1">
      <c r="A45" s="90"/>
      <c r="B45" s="90"/>
    </row>
    <row r="46" spans="1:4" ht="14.25">
      <c r="A46" s="93" t="s">
        <v>160</v>
      </c>
      <c r="B46" s="93"/>
      <c r="C46" s="94">
        <f>SUM(C41:C45)</f>
        <v>34.199999999999996</v>
      </c>
      <c r="D46" s="94" t="s">
        <v>152</v>
      </c>
    </row>
    <row r="47" spans="1:4" ht="14.25">
      <c r="A47" s="98"/>
      <c r="B47" s="98"/>
      <c r="C47" s="1"/>
      <c r="D47" s="1"/>
    </row>
    <row r="48" spans="1:4" ht="15">
      <c r="A48" s="102" t="s">
        <v>161</v>
      </c>
      <c r="B48" s="98"/>
      <c r="C48" s="1"/>
      <c r="D48" s="1"/>
    </row>
    <row r="49" spans="1:2" ht="14.25">
      <c r="A49" s="90"/>
      <c r="B49" s="90"/>
    </row>
    <row r="50" spans="1:4" ht="15">
      <c r="A50" s="99" t="s">
        <v>162</v>
      </c>
      <c r="B50" s="100"/>
      <c r="C50" s="101"/>
      <c r="D50" s="101"/>
    </row>
    <row r="51" spans="1:4" ht="15">
      <c r="A51" s="99" t="s">
        <v>163</v>
      </c>
      <c r="B51" s="100"/>
      <c r="C51" s="101"/>
      <c r="D51" s="101"/>
    </row>
    <row r="52" spans="1:4" ht="15">
      <c r="A52" s="99" t="s">
        <v>164</v>
      </c>
      <c r="B52" s="100"/>
      <c r="C52" s="101"/>
      <c r="D52" s="101"/>
    </row>
    <row r="53" spans="1:2" ht="14.25">
      <c r="A53" s="90"/>
      <c r="B53" s="90"/>
    </row>
    <row r="54" spans="1:2" ht="14.25">
      <c r="A54" s="90"/>
      <c r="B54" s="90"/>
    </row>
  </sheetData>
  <mergeCells count="3">
    <mergeCell ref="A2:D2"/>
    <mergeCell ref="A1:D1"/>
    <mergeCell ref="A35:D35"/>
  </mergeCells>
  <printOptions horizontalCentered="1"/>
  <pageMargins left="0.7874015748031497" right="0.7874015748031497" top="0.65" bottom="0.53" header="0.5118110236220472" footer="0.33"/>
  <pageSetup horizontalDpi="600" verticalDpi="600" orientation="landscape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5"/>
  <sheetViews>
    <sheetView workbookViewId="0" topLeftCell="A1">
      <selection activeCell="A1" sqref="A1"/>
    </sheetView>
  </sheetViews>
  <sheetFormatPr defaultColWidth="9.00390625" defaultRowHeight="12.75"/>
  <cols>
    <col min="1" max="1" width="42.75390625" style="0" customWidth="1"/>
    <col min="2" max="2" width="11.625" style="0" customWidth="1"/>
    <col min="3" max="3" width="12.00390625" style="0" customWidth="1"/>
    <col min="4" max="4" width="12.75390625" style="0" customWidth="1"/>
    <col min="5" max="5" width="14.00390625" style="0" customWidth="1"/>
    <col min="6" max="6" width="12.75390625" style="0" customWidth="1"/>
    <col min="7" max="7" width="14.375" style="0" customWidth="1"/>
  </cols>
  <sheetData>
    <row r="1" spans="1:7" ht="20.25" customHeight="1">
      <c r="A1" s="21" t="s">
        <v>0</v>
      </c>
      <c r="B1" s="64" t="s">
        <v>1</v>
      </c>
      <c r="C1" s="64" t="s">
        <v>2</v>
      </c>
      <c r="D1" s="80" t="s">
        <v>107</v>
      </c>
      <c r="E1" s="81"/>
      <c r="F1" s="80" t="s">
        <v>109</v>
      </c>
      <c r="G1" s="81"/>
    </row>
    <row r="2" spans="1:7" ht="20.25" customHeight="1">
      <c r="A2" s="63" t="s">
        <v>106</v>
      </c>
      <c r="B2" s="65" t="s">
        <v>3</v>
      </c>
      <c r="C2" s="65" t="s">
        <v>4</v>
      </c>
      <c r="D2" s="82" t="s">
        <v>108</v>
      </c>
      <c r="E2" s="83"/>
      <c r="F2" s="82" t="s">
        <v>110</v>
      </c>
      <c r="G2" s="83"/>
    </row>
    <row r="3" spans="1:7" ht="20.25" customHeight="1">
      <c r="A3" s="23"/>
      <c r="B3" s="66"/>
      <c r="C3" s="66"/>
      <c r="D3" s="67" t="s">
        <v>5</v>
      </c>
      <c r="E3" s="67" t="s">
        <v>6</v>
      </c>
      <c r="F3" s="67" t="s">
        <v>5</v>
      </c>
      <c r="G3" s="67" t="s">
        <v>6</v>
      </c>
    </row>
    <row r="4" spans="1:7" ht="12.75">
      <c r="A4" s="22"/>
      <c r="B4" s="22"/>
      <c r="C4" s="22"/>
      <c r="D4" s="22"/>
      <c r="E4" s="22"/>
      <c r="F4" s="22"/>
      <c r="G4" s="22"/>
    </row>
    <row r="5" spans="1:7" ht="15">
      <c r="A5" s="4" t="s">
        <v>7</v>
      </c>
      <c r="B5" s="4"/>
      <c r="C5" s="4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10" t="s">
        <v>8</v>
      </c>
      <c r="B7" s="10"/>
      <c r="C7" s="14"/>
      <c r="D7" s="24"/>
      <c r="E7" s="24">
        <f>SUM(E8:E11)</f>
        <v>536380000</v>
      </c>
      <c r="F7" s="24"/>
      <c r="G7" s="24">
        <f>SUM(G8:G11)</f>
        <v>134700000</v>
      </c>
    </row>
    <row r="8" spans="1:7" ht="12.75">
      <c r="A8" s="6" t="s">
        <v>9</v>
      </c>
      <c r="B8" s="25" t="s">
        <v>10</v>
      </c>
      <c r="C8" s="16">
        <v>300</v>
      </c>
      <c r="D8" s="16">
        <f>pracovní!J8</f>
        <v>10400</v>
      </c>
      <c r="E8" s="16">
        <f>$C8*D8</f>
        <v>3120000</v>
      </c>
      <c r="F8" s="16">
        <f>pracovní!N8</f>
        <v>10500</v>
      </c>
      <c r="G8" s="16">
        <f>$C8*F8</f>
        <v>3150000</v>
      </c>
    </row>
    <row r="9" spans="1:7" ht="12.75">
      <c r="A9" s="6" t="s">
        <v>11</v>
      </c>
      <c r="B9" s="25" t="s">
        <v>10</v>
      </c>
      <c r="C9" s="16">
        <v>3650</v>
      </c>
      <c r="D9" s="16">
        <f>pracovní!J9</f>
        <v>10400</v>
      </c>
      <c r="E9" s="16">
        <f>$C9*D9</f>
        <v>37960000</v>
      </c>
      <c r="F9" s="16">
        <f>pracovní!N9</f>
        <v>13000</v>
      </c>
      <c r="G9" s="16">
        <f>$C9*F9</f>
        <v>47450000</v>
      </c>
    </row>
    <row r="10" spans="1:7" ht="12.75">
      <c r="A10" s="6" t="s">
        <v>12</v>
      </c>
      <c r="B10" s="25" t="s">
        <v>13</v>
      </c>
      <c r="C10" s="16">
        <v>100000</v>
      </c>
      <c r="D10" s="16">
        <f>pracovní!J10</f>
        <v>179</v>
      </c>
      <c r="E10" s="16">
        <f>$C10*D10</f>
        <v>17900000</v>
      </c>
      <c r="F10" s="16">
        <f>pracovní!N10</f>
        <v>97</v>
      </c>
      <c r="G10" s="16">
        <f>$C10*F10</f>
        <v>9700000</v>
      </c>
    </row>
    <row r="11" spans="1:7" ht="12.75">
      <c r="A11" s="8" t="s">
        <v>14</v>
      </c>
      <c r="B11" s="26" t="s">
        <v>13</v>
      </c>
      <c r="C11" s="17">
        <v>3100000</v>
      </c>
      <c r="D11" s="17">
        <f>pracovní!J11</f>
        <v>154</v>
      </c>
      <c r="E11" s="17">
        <f>$C11*D11</f>
        <v>477400000</v>
      </c>
      <c r="F11" s="17">
        <f>pracovní!N11</f>
        <v>24</v>
      </c>
      <c r="G11" s="17">
        <f>$C11*F11</f>
        <v>74400000</v>
      </c>
    </row>
    <row r="12" spans="1:7" ht="12.75">
      <c r="A12" s="6"/>
      <c r="B12" s="25"/>
      <c r="C12" s="16"/>
      <c r="D12" s="19"/>
      <c r="E12" s="16"/>
      <c r="F12" s="19"/>
      <c r="G12" s="16"/>
    </row>
    <row r="13" spans="1:7" ht="12.75">
      <c r="A13" s="10" t="s">
        <v>15</v>
      </c>
      <c r="B13" s="11"/>
      <c r="C13" s="15"/>
      <c r="D13" s="24"/>
      <c r="E13" s="24">
        <f>SUM(E15:E19)</f>
        <v>82638000</v>
      </c>
      <c r="F13" s="24"/>
      <c r="G13" s="24">
        <f>SUM(G15:G19)</f>
        <v>47120000</v>
      </c>
    </row>
    <row r="14" spans="1:7" ht="12.75">
      <c r="A14" s="6" t="s">
        <v>16</v>
      </c>
      <c r="B14" s="25"/>
      <c r="C14" s="16"/>
      <c r="D14" s="16"/>
      <c r="E14" s="16"/>
      <c r="F14" s="16"/>
      <c r="G14" s="16"/>
    </row>
    <row r="15" spans="1:7" ht="12.75">
      <c r="A15" s="6" t="s">
        <v>17</v>
      </c>
      <c r="B15" s="25" t="s">
        <v>18</v>
      </c>
      <c r="C15" s="16">
        <v>200000</v>
      </c>
      <c r="D15" s="16">
        <f>pracovní!J15</f>
        <v>0</v>
      </c>
      <c r="E15" s="16">
        <f>$C15*D15</f>
        <v>0</v>
      </c>
      <c r="F15" s="16">
        <f>pracovní!N15</f>
        <v>0</v>
      </c>
      <c r="G15" s="16">
        <f>$C15*F15</f>
        <v>0</v>
      </c>
    </row>
    <row r="16" spans="1:7" ht="12.75">
      <c r="A16" s="6" t="s">
        <v>19</v>
      </c>
      <c r="B16" s="25" t="s">
        <v>18</v>
      </c>
      <c r="C16" s="16">
        <v>1400000</v>
      </c>
      <c r="D16" s="16">
        <f>pracovní!J16</f>
        <v>3</v>
      </c>
      <c r="E16" s="16">
        <f>$C16*D16</f>
        <v>4200000</v>
      </c>
      <c r="F16" s="16">
        <f>pracovní!N16</f>
        <v>1</v>
      </c>
      <c r="G16" s="16">
        <f>$C16*F16</f>
        <v>1400000</v>
      </c>
    </row>
    <row r="17" spans="1:7" ht="12.75">
      <c r="A17" s="6" t="s">
        <v>20</v>
      </c>
      <c r="B17" s="25" t="s">
        <v>18</v>
      </c>
      <c r="C17" s="16">
        <v>10200000</v>
      </c>
      <c r="D17" s="16">
        <f>pracovní!J17</f>
        <v>1</v>
      </c>
      <c r="E17" s="16">
        <f>$C17*D17</f>
        <v>10200000</v>
      </c>
      <c r="F17" s="16">
        <f>pracovní!N17</f>
        <v>0</v>
      </c>
      <c r="G17" s="16">
        <f>$C17*F17</f>
        <v>0</v>
      </c>
    </row>
    <row r="18" spans="1:7" ht="12.75">
      <c r="A18" s="6" t="s">
        <v>21</v>
      </c>
      <c r="B18" s="25" t="s">
        <v>10</v>
      </c>
      <c r="C18" s="16">
        <v>1240</v>
      </c>
      <c r="D18" s="16">
        <f>pracovní!J18</f>
        <v>32700</v>
      </c>
      <c r="E18" s="16">
        <f>$C18*D18</f>
        <v>40548000</v>
      </c>
      <c r="F18" s="16">
        <f>pracovní!N18</f>
        <v>18000</v>
      </c>
      <c r="G18" s="16">
        <f>$C18*F18</f>
        <v>22320000</v>
      </c>
    </row>
    <row r="19" spans="1:7" ht="12.75">
      <c r="A19" s="8" t="s">
        <v>22</v>
      </c>
      <c r="B19" s="26" t="s">
        <v>10</v>
      </c>
      <c r="C19" s="17">
        <v>1300</v>
      </c>
      <c r="D19" s="17">
        <f>pracovní!J19</f>
        <v>21300</v>
      </c>
      <c r="E19" s="17">
        <f>$C19*D19</f>
        <v>27690000</v>
      </c>
      <c r="F19" s="17">
        <f>pracovní!N19</f>
        <v>18000</v>
      </c>
      <c r="G19" s="17">
        <f>$C19*F19</f>
        <v>23400000</v>
      </c>
    </row>
    <row r="20" spans="1:7" ht="12.75">
      <c r="A20" s="6"/>
      <c r="B20" s="25"/>
      <c r="C20" s="16"/>
      <c r="D20" s="19"/>
      <c r="E20" s="19"/>
      <c r="F20" s="19"/>
      <c r="G20" s="16"/>
    </row>
    <row r="21" spans="1:7" ht="15">
      <c r="A21" s="12" t="s">
        <v>23</v>
      </c>
      <c r="B21" s="27"/>
      <c r="C21" s="15"/>
      <c r="D21" s="24"/>
      <c r="E21" s="24">
        <f>SUM(E22:E24)</f>
        <v>20550000</v>
      </c>
      <c r="F21" s="24"/>
      <c r="G21" s="24">
        <f>SUM(G22:G24)</f>
        <v>18900000</v>
      </c>
    </row>
    <row r="22" spans="1:7" ht="12.75" customHeight="1">
      <c r="A22" s="7" t="s">
        <v>24</v>
      </c>
      <c r="B22" s="28" t="s">
        <v>18</v>
      </c>
      <c r="C22" s="16">
        <v>2200000</v>
      </c>
      <c r="D22" s="16">
        <f>pracovní!J22</f>
        <v>4</v>
      </c>
      <c r="E22" s="16">
        <f>$C22*D22</f>
        <v>8800000</v>
      </c>
      <c r="F22" s="16">
        <f>pracovní!N22</f>
        <v>2</v>
      </c>
      <c r="G22" s="16">
        <f>$C22*F22</f>
        <v>4400000</v>
      </c>
    </row>
    <row r="23" spans="1:7" ht="12.75" customHeight="1">
      <c r="A23" s="7" t="s">
        <v>25</v>
      </c>
      <c r="B23" s="28" t="s">
        <v>18</v>
      </c>
      <c r="C23" s="16">
        <v>1750000</v>
      </c>
      <c r="D23" s="16">
        <f>pracovní!J23</f>
        <v>1</v>
      </c>
      <c r="E23" s="16">
        <f>$C23*D23</f>
        <v>1750000</v>
      </c>
      <c r="F23" s="16">
        <f>pracovní!N23</f>
        <v>4</v>
      </c>
      <c r="G23" s="16">
        <f>$C23*F23</f>
        <v>7000000</v>
      </c>
    </row>
    <row r="24" spans="1:7" ht="12.75" customHeight="1">
      <c r="A24" s="9" t="s">
        <v>26</v>
      </c>
      <c r="B24" s="29" t="s">
        <v>18</v>
      </c>
      <c r="C24" s="17">
        <v>2500000</v>
      </c>
      <c r="D24" s="17">
        <f>pracovní!J24</f>
        <v>4</v>
      </c>
      <c r="E24" s="17">
        <f>$C24*D24</f>
        <v>10000000</v>
      </c>
      <c r="F24" s="17">
        <f>pracovní!N24</f>
        <v>3</v>
      </c>
      <c r="G24" s="17">
        <f>$C24*F24</f>
        <v>7500000</v>
      </c>
    </row>
    <row r="25" spans="1:7" ht="12.75" customHeight="1">
      <c r="A25" s="5"/>
      <c r="B25" s="30"/>
      <c r="C25" s="18"/>
      <c r="D25" s="18"/>
      <c r="E25" s="18"/>
      <c r="F25" s="18"/>
      <c r="G25" s="18"/>
    </row>
    <row r="26" spans="1:7" ht="15">
      <c r="A26" s="4" t="s">
        <v>27</v>
      </c>
      <c r="B26" s="31"/>
      <c r="C26" s="18"/>
      <c r="D26" s="18"/>
      <c r="E26" s="18"/>
      <c r="F26" s="18"/>
      <c r="G26" s="18"/>
    </row>
    <row r="27" spans="1:7" ht="12.75">
      <c r="A27" s="2"/>
      <c r="B27" s="32"/>
      <c r="C27" s="18"/>
      <c r="D27" s="18"/>
      <c r="E27" s="18"/>
      <c r="F27" s="18"/>
      <c r="G27" s="18"/>
    </row>
    <row r="28" spans="1:7" ht="12.75">
      <c r="A28" s="10" t="s">
        <v>28</v>
      </c>
      <c r="B28" s="11"/>
      <c r="C28" s="15"/>
      <c r="D28" s="24"/>
      <c r="E28" s="24">
        <f>SUM(E29:E33)</f>
        <v>374990000</v>
      </c>
      <c r="F28" s="24"/>
      <c r="G28" s="24">
        <f>SUM(G29:G33)</f>
        <v>205586800</v>
      </c>
    </row>
    <row r="29" spans="1:7" ht="12.75">
      <c r="A29" s="13" t="s">
        <v>29</v>
      </c>
      <c r="B29" s="33" t="s">
        <v>30</v>
      </c>
      <c r="C29" s="19">
        <v>620</v>
      </c>
      <c r="D29" s="16">
        <f>pracovní!J29</f>
        <v>13250</v>
      </c>
      <c r="E29" s="16">
        <f>$C29*D29</f>
        <v>8215000</v>
      </c>
      <c r="F29" s="16">
        <f>pracovní!N29</f>
        <v>140</v>
      </c>
      <c r="G29" s="16">
        <f>$C29*F29</f>
        <v>86800</v>
      </c>
    </row>
    <row r="30" spans="1:7" ht="12.75">
      <c r="A30" s="13" t="s">
        <v>31</v>
      </c>
      <c r="B30" s="33" t="s">
        <v>32</v>
      </c>
      <c r="C30" s="19">
        <v>1250</v>
      </c>
      <c r="D30" s="16">
        <f>pracovní!J30</f>
        <v>213000</v>
      </c>
      <c r="E30" s="16">
        <f>$C30*D30</f>
        <v>266250000</v>
      </c>
      <c r="F30" s="16">
        <f>pracovní!N30</f>
        <v>102000</v>
      </c>
      <c r="G30" s="16">
        <f>$C30*F30</f>
        <v>127500000</v>
      </c>
    </row>
    <row r="31" spans="1:7" ht="12.75">
      <c r="A31" s="13" t="s">
        <v>33</v>
      </c>
      <c r="B31" s="33" t="s">
        <v>30</v>
      </c>
      <c r="C31" s="19">
        <v>250</v>
      </c>
      <c r="D31" s="16">
        <f>pracovní!J31</f>
        <v>107700</v>
      </c>
      <c r="E31" s="16">
        <f>$C31*D31</f>
        <v>26925000</v>
      </c>
      <c r="F31" s="16">
        <f>pracovní!N31</f>
        <v>240000</v>
      </c>
      <c r="G31" s="16">
        <f>$C31*F31</f>
        <v>60000000</v>
      </c>
    </row>
    <row r="32" spans="1:7" ht="12.75">
      <c r="A32" s="13" t="s">
        <v>34</v>
      </c>
      <c r="B32" s="33" t="s">
        <v>35</v>
      </c>
      <c r="C32" s="19">
        <v>200000</v>
      </c>
      <c r="D32" s="16">
        <f>pracovní!J32</f>
        <v>368</v>
      </c>
      <c r="E32" s="16">
        <f>$C32*D32</f>
        <v>73600000</v>
      </c>
      <c r="F32" s="16">
        <f>pracovní!N32</f>
        <v>90</v>
      </c>
      <c r="G32" s="16">
        <f>$C32*F32</f>
        <v>18000000</v>
      </c>
    </row>
    <row r="33" spans="1:7" ht="12.75">
      <c r="A33" s="3" t="s">
        <v>36</v>
      </c>
      <c r="B33" s="34" t="s">
        <v>37</v>
      </c>
      <c r="C33" s="20">
        <v>1</v>
      </c>
      <c r="D33" s="17">
        <f>pracovní!J33</f>
        <v>0</v>
      </c>
      <c r="E33" s="17">
        <f>$C33*D33</f>
        <v>0</v>
      </c>
      <c r="F33" s="17">
        <f>pracovní!N33</f>
        <v>0</v>
      </c>
      <c r="G33" s="17">
        <f>$C33*F33</f>
        <v>0</v>
      </c>
    </row>
    <row r="34" spans="1:7" ht="12.75">
      <c r="A34" s="13"/>
      <c r="B34" s="33"/>
      <c r="C34" s="19"/>
      <c r="D34" s="19"/>
      <c r="E34" s="19"/>
      <c r="F34" s="19"/>
      <c r="G34" s="19"/>
    </row>
    <row r="35" spans="1:7" ht="12.75">
      <c r="A35" s="10" t="s">
        <v>38</v>
      </c>
      <c r="B35" s="11"/>
      <c r="C35" s="15"/>
      <c r="D35" s="15"/>
      <c r="E35" s="24">
        <f>SUM(E36:E39)</f>
        <v>171760000</v>
      </c>
      <c r="F35" s="15"/>
      <c r="G35" s="24">
        <f>SUM(G36:G39)</f>
        <v>243000000</v>
      </c>
    </row>
    <row r="36" spans="1:7" ht="12.75">
      <c r="A36" s="3" t="s">
        <v>39</v>
      </c>
      <c r="B36" s="34" t="s">
        <v>30</v>
      </c>
      <c r="C36" s="20">
        <v>3000</v>
      </c>
      <c r="D36" s="49">
        <f>pracovní!J36</f>
        <v>40800</v>
      </c>
      <c r="E36" s="49">
        <f>$C36*D36</f>
        <v>122400000</v>
      </c>
      <c r="F36" s="49">
        <f>pracovní!N36</f>
        <v>81000</v>
      </c>
      <c r="G36" s="17">
        <f>$C36*F36</f>
        <v>243000000</v>
      </c>
    </row>
    <row r="37" spans="1:7" ht="12.75">
      <c r="A37" s="3" t="s">
        <v>136</v>
      </c>
      <c r="B37" s="34" t="s">
        <v>30</v>
      </c>
      <c r="C37" s="20">
        <v>1200</v>
      </c>
      <c r="D37" s="49">
        <f>pracovní!J37</f>
        <v>10000</v>
      </c>
      <c r="E37" s="49">
        <f>$C37*D37</f>
        <v>12000000</v>
      </c>
      <c r="F37" s="49">
        <f>pracovní!N37</f>
        <v>0</v>
      </c>
      <c r="G37" s="17">
        <f>$C37*F37</f>
        <v>0</v>
      </c>
    </row>
    <row r="38" spans="1:7" ht="12.75">
      <c r="A38" s="3" t="s">
        <v>135</v>
      </c>
      <c r="B38" s="34" t="s">
        <v>10</v>
      </c>
      <c r="C38" s="20">
        <v>85000</v>
      </c>
      <c r="D38" s="49">
        <f>pracovní!J38</f>
        <v>400</v>
      </c>
      <c r="E38" s="49">
        <f>$C38*D38</f>
        <v>34000000</v>
      </c>
      <c r="F38" s="49">
        <f>pracovní!N38</f>
        <v>0</v>
      </c>
      <c r="G38" s="17">
        <f>$C38*F38</f>
        <v>0</v>
      </c>
    </row>
    <row r="39" spans="1:7" ht="12.75">
      <c r="A39" s="72" t="s">
        <v>126</v>
      </c>
      <c r="B39" s="78" t="s">
        <v>10</v>
      </c>
      <c r="C39" s="49">
        <v>70000</v>
      </c>
      <c r="D39" s="49">
        <f>pracovní!J39</f>
        <v>48</v>
      </c>
      <c r="E39" s="49">
        <f>$C39*D39</f>
        <v>3360000</v>
      </c>
      <c r="F39" s="49">
        <f>pracovní!N39</f>
        <v>0</v>
      </c>
      <c r="G39" s="17">
        <f>$C39*F39</f>
        <v>0</v>
      </c>
    </row>
    <row r="40" spans="1:7" ht="12.75">
      <c r="A40" s="13"/>
      <c r="B40" s="33"/>
      <c r="C40" s="19"/>
      <c r="D40" s="19"/>
      <c r="E40" s="19"/>
      <c r="F40" s="19"/>
      <c r="G40" s="19"/>
    </row>
    <row r="41" spans="1:7" ht="12.75">
      <c r="A41" s="10" t="s">
        <v>40</v>
      </c>
      <c r="B41" s="11"/>
      <c r="C41" s="15"/>
      <c r="D41" s="15"/>
      <c r="E41" s="24">
        <f>SUM(E42:E50)</f>
        <v>704793000</v>
      </c>
      <c r="F41" s="15"/>
      <c r="G41" s="24">
        <f>SUM(G42:G50)</f>
        <v>758616000</v>
      </c>
    </row>
    <row r="42" spans="1:7" ht="12.75">
      <c r="A42" s="13" t="s">
        <v>41</v>
      </c>
      <c r="B42" s="33" t="s">
        <v>32</v>
      </c>
      <c r="C42" s="19">
        <v>500</v>
      </c>
      <c r="D42" s="16">
        <f>pracovní!J42</f>
        <v>89760</v>
      </c>
      <c r="E42" s="16">
        <f aca="true" t="shared" si="0" ref="E42:E50">$C42*D42</f>
        <v>44880000</v>
      </c>
      <c r="F42" s="16">
        <f>pracovní!N42</f>
        <v>40320</v>
      </c>
      <c r="G42" s="16">
        <f aca="true" t="shared" si="1" ref="G42:G50">$C42*F42</f>
        <v>20160000</v>
      </c>
    </row>
    <row r="43" spans="1:7" ht="12.75">
      <c r="A43" s="13" t="s">
        <v>42</v>
      </c>
      <c r="B43" s="33" t="s">
        <v>32</v>
      </c>
      <c r="C43" s="19">
        <v>600</v>
      </c>
      <c r="D43" s="16">
        <f>pracovní!J43</f>
        <v>125200</v>
      </c>
      <c r="E43" s="16">
        <f t="shared" si="0"/>
        <v>75120000</v>
      </c>
      <c r="F43" s="16">
        <f>pracovní!N43</f>
        <v>220000</v>
      </c>
      <c r="G43" s="16">
        <f t="shared" si="1"/>
        <v>132000000</v>
      </c>
    </row>
    <row r="44" spans="1:7" ht="12.75">
      <c r="A44" s="13" t="s">
        <v>43</v>
      </c>
      <c r="B44" s="33" t="s">
        <v>32</v>
      </c>
      <c r="C44" s="19">
        <v>500</v>
      </c>
      <c r="D44" s="16">
        <f>pracovní!J44</f>
        <v>42000</v>
      </c>
      <c r="E44" s="16">
        <f t="shared" si="0"/>
        <v>21000000</v>
      </c>
      <c r="F44" s="16">
        <f>pracovní!N44</f>
        <v>960000</v>
      </c>
      <c r="G44" s="16">
        <f t="shared" si="1"/>
        <v>480000000</v>
      </c>
    </row>
    <row r="45" spans="1:7" ht="12.75">
      <c r="A45" s="13" t="s">
        <v>44</v>
      </c>
      <c r="B45" s="33" t="s">
        <v>32</v>
      </c>
      <c r="C45" s="19">
        <v>6200</v>
      </c>
      <c r="D45" s="16">
        <f>pracovní!J45</f>
        <v>18700</v>
      </c>
      <c r="E45" s="16">
        <f t="shared" si="0"/>
        <v>115940000</v>
      </c>
      <c r="F45" s="16">
        <f>pracovní!N45</f>
        <v>5500</v>
      </c>
      <c r="G45" s="16">
        <f t="shared" si="1"/>
        <v>34100000</v>
      </c>
    </row>
    <row r="46" spans="1:7" ht="12.75">
      <c r="A46" s="13" t="s">
        <v>131</v>
      </c>
      <c r="B46" s="33" t="s">
        <v>10</v>
      </c>
      <c r="C46" s="19">
        <v>220000</v>
      </c>
      <c r="D46" s="16">
        <f>pracovní!J46</f>
        <v>1400</v>
      </c>
      <c r="E46" s="16">
        <f t="shared" si="0"/>
        <v>308000000</v>
      </c>
      <c r="F46" s="16">
        <f>pracovní!N46</f>
        <v>0</v>
      </c>
      <c r="G46" s="16">
        <f t="shared" si="1"/>
        <v>0</v>
      </c>
    </row>
    <row r="47" spans="1:7" ht="12.75">
      <c r="A47" s="13" t="s">
        <v>45</v>
      </c>
      <c r="B47" s="33" t="s">
        <v>32</v>
      </c>
      <c r="C47" s="19">
        <v>7500</v>
      </c>
      <c r="D47" s="16">
        <f>pracovní!J47</f>
        <v>1500</v>
      </c>
      <c r="E47" s="16">
        <f t="shared" si="0"/>
        <v>11250000</v>
      </c>
      <c r="F47" s="16">
        <f>pracovní!N47</f>
        <v>3000</v>
      </c>
      <c r="G47" s="16">
        <f t="shared" si="1"/>
        <v>22500000</v>
      </c>
    </row>
    <row r="48" spans="1:7" ht="12.75">
      <c r="A48" s="13" t="s">
        <v>46</v>
      </c>
      <c r="B48" s="33" t="s">
        <v>30</v>
      </c>
      <c r="C48" s="19">
        <v>35000</v>
      </c>
      <c r="D48" s="16">
        <f>pracovní!J48</f>
        <v>50</v>
      </c>
      <c r="E48" s="16">
        <f t="shared" si="0"/>
        <v>1750000</v>
      </c>
      <c r="F48" s="16">
        <f>pracovní!N48</f>
        <v>880</v>
      </c>
      <c r="G48" s="16">
        <f t="shared" si="1"/>
        <v>30800000</v>
      </c>
    </row>
    <row r="49" spans="1:7" ht="12.75">
      <c r="A49" s="13" t="s">
        <v>47</v>
      </c>
      <c r="B49" s="33" t="s">
        <v>32</v>
      </c>
      <c r="C49" s="19">
        <v>550</v>
      </c>
      <c r="D49" s="16">
        <f>pracovní!J49</f>
        <v>114960</v>
      </c>
      <c r="E49" s="16">
        <f t="shared" si="0"/>
        <v>63228000</v>
      </c>
      <c r="F49" s="16">
        <f>pracovní!N49</f>
        <v>61920</v>
      </c>
      <c r="G49" s="16">
        <f t="shared" si="1"/>
        <v>34056000</v>
      </c>
    </row>
    <row r="50" spans="1:7" ht="12.75">
      <c r="A50" s="3" t="s">
        <v>48</v>
      </c>
      <c r="B50" s="34" t="s">
        <v>10</v>
      </c>
      <c r="C50" s="20">
        <v>2500</v>
      </c>
      <c r="D50" s="17">
        <f>pracovní!J50</f>
        <v>25450</v>
      </c>
      <c r="E50" s="17">
        <f t="shared" si="0"/>
        <v>63625000</v>
      </c>
      <c r="F50" s="17">
        <f>pracovní!N50</f>
        <v>2000</v>
      </c>
      <c r="G50" s="17">
        <f t="shared" si="1"/>
        <v>5000000</v>
      </c>
    </row>
    <row r="51" spans="1:7" ht="12.75">
      <c r="A51" s="13"/>
      <c r="B51" s="33"/>
      <c r="C51" s="19"/>
      <c r="D51" s="19"/>
      <c r="E51" s="19"/>
      <c r="F51" s="19"/>
      <c r="G51" s="19"/>
    </row>
    <row r="52" spans="1:7" ht="12.75">
      <c r="A52" s="10" t="s">
        <v>49</v>
      </c>
      <c r="B52" s="11"/>
      <c r="C52" s="15"/>
      <c r="D52" s="15"/>
      <c r="E52" s="24">
        <f>SUM(E53:E73)</f>
        <v>1572267500</v>
      </c>
      <c r="F52" s="15"/>
      <c r="G52" s="24">
        <f>SUM(G53:G76)</f>
        <v>687575000</v>
      </c>
    </row>
    <row r="53" spans="1:7" ht="12.75">
      <c r="A53" s="13" t="s">
        <v>50</v>
      </c>
      <c r="B53" s="33" t="s">
        <v>10</v>
      </c>
      <c r="C53" s="19">
        <v>5000</v>
      </c>
      <c r="D53" s="16">
        <f>pracovní!J53</f>
        <v>42475</v>
      </c>
      <c r="E53" s="16">
        <f aca="true" t="shared" si="2" ref="E53:E71">$C53*D53</f>
        <v>212375000</v>
      </c>
      <c r="F53" s="16">
        <f>pracovní!N53</f>
        <v>26300</v>
      </c>
      <c r="G53" s="16">
        <f aca="true" t="shared" si="3" ref="G53:G70">$C53*F53</f>
        <v>131500000</v>
      </c>
    </row>
    <row r="54" spans="1:7" ht="12.75">
      <c r="A54" s="13" t="s">
        <v>51</v>
      </c>
      <c r="B54" s="33" t="s">
        <v>10</v>
      </c>
      <c r="C54" s="19">
        <v>16500</v>
      </c>
      <c r="D54" s="16">
        <f>pracovní!J54</f>
        <v>29110</v>
      </c>
      <c r="E54" s="16">
        <f t="shared" si="2"/>
        <v>480315000</v>
      </c>
      <c r="F54" s="16">
        <f>pracovní!N54</f>
        <v>3800</v>
      </c>
      <c r="G54" s="16">
        <f t="shared" si="3"/>
        <v>62700000</v>
      </c>
    </row>
    <row r="55" spans="1:7" ht="12.75">
      <c r="A55" s="13" t="s">
        <v>52</v>
      </c>
      <c r="B55" s="33" t="s">
        <v>10</v>
      </c>
      <c r="C55" s="19">
        <v>13500</v>
      </c>
      <c r="D55" s="16">
        <f>pracovní!J55</f>
        <v>615</v>
      </c>
      <c r="E55" s="16">
        <f t="shared" si="2"/>
        <v>8302500</v>
      </c>
      <c r="F55" s="16">
        <f>pracovní!N55</f>
        <v>750</v>
      </c>
      <c r="G55" s="16">
        <f t="shared" si="3"/>
        <v>10125000</v>
      </c>
    </row>
    <row r="56" spans="1:7" ht="12.75">
      <c r="A56" s="13" t="s">
        <v>53</v>
      </c>
      <c r="B56" s="33" t="s">
        <v>10</v>
      </c>
      <c r="C56" s="19">
        <v>4000</v>
      </c>
      <c r="D56" s="16">
        <f>pracovní!J56</f>
        <v>18100</v>
      </c>
      <c r="E56" s="16">
        <f t="shared" si="2"/>
        <v>72400000</v>
      </c>
      <c r="F56" s="16">
        <f>pracovní!N56</f>
        <v>7500</v>
      </c>
      <c r="G56" s="16">
        <f t="shared" si="3"/>
        <v>30000000</v>
      </c>
    </row>
    <row r="57" spans="1:7" ht="12.75">
      <c r="A57" s="13" t="s">
        <v>102</v>
      </c>
      <c r="B57" s="33" t="s">
        <v>10</v>
      </c>
      <c r="C57" s="19">
        <v>16000</v>
      </c>
      <c r="D57" s="16">
        <f>pracovní!J57</f>
        <v>18100</v>
      </c>
      <c r="E57" s="16">
        <f t="shared" si="2"/>
        <v>289600000</v>
      </c>
      <c r="F57" s="16">
        <f>pracovní!N57</f>
        <v>22600</v>
      </c>
      <c r="G57" s="16">
        <f t="shared" si="3"/>
        <v>361600000</v>
      </c>
    </row>
    <row r="58" spans="1:7" ht="12.75">
      <c r="A58" s="13" t="s">
        <v>55</v>
      </c>
      <c r="B58" s="33" t="s">
        <v>18</v>
      </c>
      <c r="C58" s="19">
        <v>75000</v>
      </c>
      <c r="D58" s="16">
        <f>pracovní!J58</f>
        <v>221</v>
      </c>
      <c r="E58" s="16">
        <f t="shared" si="2"/>
        <v>16575000</v>
      </c>
      <c r="F58" s="16">
        <f>pracovní!N58</f>
        <v>134</v>
      </c>
      <c r="G58" s="16">
        <f t="shared" si="3"/>
        <v>10050000</v>
      </c>
    </row>
    <row r="59" spans="1:7" ht="12.75">
      <c r="A59" s="13" t="s">
        <v>56</v>
      </c>
      <c r="B59" s="33" t="s">
        <v>18</v>
      </c>
      <c r="C59" s="19">
        <v>2550000</v>
      </c>
      <c r="D59" s="16">
        <f>pracovní!J59</f>
        <v>27</v>
      </c>
      <c r="E59" s="16">
        <f t="shared" si="2"/>
        <v>68850000</v>
      </c>
      <c r="F59" s="16">
        <f>pracovní!N59</f>
        <v>8</v>
      </c>
      <c r="G59" s="16">
        <f t="shared" si="3"/>
        <v>20400000</v>
      </c>
    </row>
    <row r="60" spans="1:7" ht="12.75">
      <c r="A60" s="13" t="s">
        <v>57</v>
      </c>
      <c r="B60" s="33" t="s">
        <v>18</v>
      </c>
      <c r="C60" s="19">
        <v>2650000</v>
      </c>
      <c r="D60" s="16">
        <f>pracovní!J60</f>
        <v>33</v>
      </c>
      <c r="E60" s="16">
        <f t="shared" si="2"/>
        <v>87450000</v>
      </c>
      <c r="F60" s="16">
        <f>pracovní!N60</f>
        <v>0</v>
      </c>
      <c r="G60" s="16">
        <f t="shared" si="3"/>
        <v>0</v>
      </c>
    </row>
    <row r="61" spans="1:7" ht="12.75">
      <c r="A61" s="13" t="s">
        <v>58</v>
      </c>
      <c r="B61" s="33" t="s">
        <v>18</v>
      </c>
      <c r="C61" s="19">
        <v>5800000</v>
      </c>
      <c r="D61" s="16">
        <f>pracovní!J61</f>
        <v>14</v>
      </c>
      <c r="E61" s="16">
        <f t="shared" si="2"/>
        <v>81200000</v>
      </c>
      <c r="F61" s="16">
        <f>pracovní!N61</f>
        <v>0</v>
      </c>
      <c r="G61" s="16">
        <f t="shared" si="3"/>
        <v>0</v>
      </c>
    </row>
    <row r="62" spans="1:7" ht="12.75">
      <c r="A62" s="13" t="s">
        <v>59</v>
      </c>
      <c r="B62" s="33" t="s">
        <v>18</v>
      </c>
      <c r="C62" s="19">
        <v>3300000</v>
      </c>
      <c r="D62" s="16">
        <f>pracovní!J62</f>
        <v>26</v>
      </c>
      <c r="E62" s="16">
        <f t="shared" si="2"/>
        <v>85800000</v>
      </c>
      <c r="F62" s="16">
        <f>pracovní!N62</f>
        <v>10</v>
      </c>
      <c r="G62" s="16">
        <f t="shared" si="3"/>
        <v>33000000</v>
      </c>
    </row>
    <row r="63" spans="1:7" ht="12.75">
      <c r="A63" s="13" t="s">
        <v>60</v>
      </c>
      <c r="B63" s="33" t="s">
        <v>18</v>
      </c>
      <c r="C63" s="37">
        <v>4100000</v>
      </c>
      <c r="D63" s="16">
        <f>pracovní!J63</f>
        <v>20</v>
      </c>
      <c r="E63" s="16">
        <f t="shared" si="2"/>
        <v>82000000</v>
      </c>
      <c r="F63" s="16">
        <f>pracovní!N63</f>
        <v>0</v>
      </c>
      <c r="G63" s="16">
        <f t="shared" si="3"/>
        <v>0</v>
      </c>
    </row>
    <row r="64" spans="1:7" ht="12.75">
      <c r="A64" s="13" t="s">
        <v>61</v>
      </c>
      <c r="B64" s="33" t="s">
        <v>18</v>
      </c>
      <c r="C64" s="19">
        <v>4600000</v>
      </c>
      <c r="D64" s="16">
        <f>pracovní!J64</f>
        <v>12</v>
      </c>
      <c r="E64" s="16">
        <f t="shared" si="2"/>
        <v>55200000</v>
      </c>
      <c r="F64" s="16">
        <f>pracovní!N64</f>
        <v>5</v>
      </c>
      <c r="G64" s="16">
        <f t="shared" si="3"/>
        <v>23000000</v>
      </c>
    </row>
    <row r="65" spans="1:7" ht="12.75">
      <c r="A65" s="59" t="s">
        <v>103</v>
      </c>
      <c r="B65" s="60" t="s">
        <v>18</v>
      </c>
      <c r="C65" s="61">
        <v>5200000</v>
      </c>
      <c r="D65" s="16">
        <f>pracovní!J65</f>
        <v>5</v>
      </c>
      <c r="E65" s="16">
        <f t="shared" si="2"/>
        <v>26000000</v>
      </c>
      <c r="F65" s="16">
        <f>pracovní!N65</f>
        <v>1</v>
      </c>
      <c r="G65" s="16">
        <f t="shared" si="3"/>
        <v>5200000</v>
      </c>
    </row>
    <row r="66" spans="1:7" ht="12.75">
      <c r="A66" s="59" t="s">
        <v>62</v>
      </c>
      <c r="B66" s="60" t="s">
        <v>18</v>
      </c>
      <c r="C66" s="19">
        <v>1200000</v>
      </c>
      <c r="D66" s="16">
        <f>pracovní!J66</f>
        <v>0</v>
      </c>
      <c r="E66" s="16">
        <f t="shared" si="2"/>
        <v>0</v>
      </c>
      <c r="F66" s="16">
        <f>pracovní!N66</f>
        <v>0</v>
      </c>
      <c r="G66" s="16">
        <f t="shared" si="3"/>
        <v>0</v>
      </c>
    </row>
    <row r="67" spans="1:7" ht="12.75">
      <c r="A67" s="13" t="s">
        <v>63</v>
      </c>
      <c r="B67" s="33" t="s">
        <v>18</v>
      </c>
      <c r="C67" s="19">
        <v>1200000</v>
      </c>
      <c r="D67" s="16">
        <f>pracovní!J67</f>
        <v>0</v>
      </c>
      <c r="E67" s="16">
        <f t="shared" si="2"/>
        <v>0</v>
      </c>
      <c r="F67" s="16">
        <f>pracovní!N67</f>
        <v>0</v>
      </c>
      <c r="G67" s="16">
        <f t="shared" si="3"/>
        <v>0</v>
      </c>
    </row>
    <row r="68" spans="1:7" ht="12.75">
      <c r="A68" s="13" t="s">
        <v>64</v>
      </c>
      <c r="B68" s="33" t="s">
        <v>18</v>
      </c>
      <c r="C68" s="19">
        <v>1550000</v>
      </c>
      <c r="D68" s="16">
        <f>pracovní!J68</f>
        <v>4</v>
      </c>
      <c r="E68" s="16">
        <f t="shared" si="2"/>
        <v>6200000</v>
      </c>
      <c r="F68" s="16">
        <f>pracovní!N68</f>
        <v>0</v>
      </c>
      <c r="G68" s="16">
        <f t="shared" si="3"/>
        <v>0</v>
      </c>
    </row>
    <row r="69" spans="1:7" ht="12.75">
      <c r="A69" s="13" t="s">
        <v>65</v>
      </c>
      <c r="B69" s="33" t="s">
        <v>18</v>
      </c>
      <c r="C69" s="19">
        <v>3200000</v>
      </c>
      <c r="D69" s="16">
        <f>pracovní!J69</f>
        <v>0</v>
      </c>
      <c r="E69" s="16">
        <f t="shared" si="2"/>
        <v>0</v>
      </c>
      <c r="F69" s="16">
        <f>pracovní!N69</f>
        <v>0</v>
      </c>
      <c r="G69" s="16">
        <f t="shared" si="3"/>
        <v>0</v>
      </c>
    </row>
    <row r="70" spans="1:7" ht="12.75">
      <c r="A70" s="13" t="s">
        <v>66</v>
      </c>
      <c r="B70" s="33" t="s">
        <v>18</v>
      </c>
      <c r="C70" s="19">
        <v>1650000</v>
      </c>
      <c r="D70" s="16">
        <f>pracovní!J70</f>
        <v>0</v>
      </c>
      <c r="E70" s="16">
        <f t="shared" si="2"/>
        <v>0</v>
      </c>
      <c r="F70" s="16">
        <f>pracovní!N70</f>
        <v>0</v>
      </c>
      <c r="G70" s="16">
        <f t="shared" si="3"/>
        <v>0</v>
      </c>
    </row>
    <row r="71" spans="1:7" ht="12.75">
      <c r="A71" s="13" t="s">
        <v>67</v>
      </c>
      <c r="B71" s="33" t="s">
        <v>18</v>
      </c>
      <c r="C71" s="19">
        <v>1900000</v>
      </c>
      <c r="D71" s="16">
        <f>pracovní!J71</f>
        <v>0</v>
      </c>
      <c r="E71" s="16">
        <f t="shared" si="2"/>
        <v>0</v>
      </c>
      <c r="F71" s="16">
        <f>pracovní!N71</f>
        <v>0</v>
      </c>
      <c r="G71" s="16">
        <f aca="true" t="shared" si="4" ref="G71:G76">$C71*F71</f>
        <v>0</v>
      </c>
    </row>
    <row r="72" spans="1:7" ht="12.75">
      <c r="A72" s="13" t="s">
        <v>68</v>
      </c>
      <c r="B72" s="33" t="s">
        <v>18</v>
      </c>
      <c r="C72" s="19">
        <v>2250000</v>
      </c>
      <c r="D72" s="16">
        <f>pracovní!J72</f>
        <v>0</v>
      </c>
      <c r="E72" s="16">
        <f>$C72*D72</f>
        <v>0</v>
      </c>
      <c r="F72" s="16">
        <f>pracovní!N72</f>
        <v>0</v>
      </c>
      <c r="G72" s="16">
        <f t="shared" si="4"/>
        <v>0</v>
      </c>
    </row>
    <row r="73" spans="1:7" ht="12.75">
      <c r="A73" s="6" t="s">
        <v>69</v>
      </c>
      <c r="B73" s="25" t="s">
        <v>18</v>
      </c>
      <c r="C73" s="16">
        <v>2800000</v>
      </c>
      <c r="D73" s="16">
        <f>pracovní!J73</f>
        <v>0</v>
      </c>
      <c r="E73" s="16">
        <f>$C73*D73</f>
        <v>0</v>
      </c>
      <c r="F73" s="16">
        <f>pracovní!N73</f>
        <v>0</v>
      </c>
      <c r="G73" s="16">
        <f t="shared" si="4"/>
        <v>0</v>
      </c>
    </row>
    <row r="74" spans="1:7" ht="12.75">
      <c r="A74" s="59" t="s">
        <v>104</v>
      </c>
      <c r="B74" s="58" t="s">
        <v>18</v>
      </c>
      <c r="C74" s="62">
        <v>3000000</v>
      </c>
      <c r="D74" s="16">
        <f>pracovní!J74</f>
        <v>0</v>
      </c>
      <c r="E74" s="16">
        <f>$C74*D74</f>
        <v>0</v>
      </c>
      <c r="F74" s="16">
        <f>pracovní!N74</f>
        <v>0</v>
      </c>
      <c r="G74" s="16">
        <f t="shared" si="4"/>
        <v>0</v>
      </c>
    </row>
    <row r="75" spans="1:7" ht="12.75">
      <c r="A75" s="59" t="s">
        <v>105</v>
      </c>
      <c r="B75" s="58" t="s">
        <v>18</v>
      </c>
      <c r="C75" s="62">
        <v>2200000</v>
      </c>
      <c r="D75" s="16">
        <f>pracovní!J75</f>
        <v>0</v>
      </c>
      <c r="E75" s="16">
        <f>$C75*D75</f>
        <v>0</v>
      </c>
      <c r="F75" s="16">
        <f>pracovní!N75</f>
        <v>0</v>
      </c>
      <c r="G75" s="16">
        <f t="shared" si="4"/>
        <v>0</v>
      </c>
    </row>
    <row r="76" spans="1:7" ht="12.75">
      <c r="A76" s="3" t="s">
        <v>70</v>
      </c>
      <c r="B76" s="26" t="s">
        <v>18</v>
      </c>
      <c r="C76" s="17">
        <v>4200000</v>
      </c>
      <c r="D76" s="17">
        <f>pracovní!J76</f>
        <v>0</v>
      </c>
      <c r="E76" s="17">
        <f>$C76*D76</f>
        <v>0</v>
      </c>
      <c r="F76" s="17">
        <f>pracovní!N76</f>
        <v>0</v>
      </c>
      <c r="G76" s="17">
        <f t="shared" si="4"/>
        <v>0</v>
      </c>
    </row>
    <row r="77" spans="1:7" ht="12.75">
      <c r="A77" s="13"/>
      <c r="B77" s="33"/>
      <c r="C77" s="19"/>
      <c r="D77" s="19"/>
      <c r="E77" s="19"/>
      <c r="F77" s="19"/>
      <c r="G77" s="19"/>
    </row>
    <row r="78" spans="1:7" ht="12.75">
      <c r="A78" s="10" t="s">
        <v>71</v>
      </c>
      <c r="B78" s="11"/>
      <c r="C78" s="15"/>
      <c r="D78" s="15"/>
      <c r="E78" s="24">
        <f>SUM(E79:E85)</f>
        <v>2547790000</v>
      </c>
      <c r="F78" s="15"/>
      <c r="G78" s="24">
        <f>SUM(G79:G85)</f>
        <v>420200000</v>
      </c>
    </row>
    <row r="79" spans="1:7" ht="12.75">
      <c r="A79" s="13" t="s">
        <v>72</v>
      </c>
      <c r="B79" s="33" t="s">
        <v>30</v>
      </c>
      <c r="C79" s="19">
        <v>45000</v>
      </c>
      <c r="D79" s="16">
        <f>pracovní!J79</f>
        <v>0</v>
      </c>
      <c r="E79" s="16">
        <f aca="true" t="shared" si="5" ref="E79:E85">$C79*D79</f>
        <v>0</v>
      </c>
      <c r="F79" s="16">
        <f>pracovní!N79</f>
        <v>0</v>
      </c>
      <c r="G79" s="16">
        <f aca="true" t="shared" si="6" ref="G79:G85">$C79*F79</f>
        <v>0</v>
      </c>
    </row>
    <row r="80" spans="1:7" ht="12.75">
      <c r="A80" s="13" t="s">
        <v>73</v>
      </c>
      <c r="B80" s="33" t="s">
        <v>30</v>
      </c>
      <c r="C80" s="19">
        <v>35000</v>
      </c>
      <c r="D80" s="16">
        <f>pracovní!J80</f>
        <v>0</v>
      </c>
      <c r="E80" s="16">
        <f t="shared" si="5"/>
        <v>0</v>
      </c>
      <c r="F80" s="16">
        <f>pracovní!N80</f>
        <v>0</v>
      </c>
      <c r="G80" s="16">
        <f t="shared" si="6"/>
        <v>0</v>
      </c>
    </row>
    <row r="81" spans="1:7" ht="12.75">
      <c r="A81" s="13" t="s">
        <v>132</v>
      </c>
      <c r="B81" s="33" t="s">
        <v>30</v>
      </c>
      <c r="C81" s="19">
        <v>50000</v>
      </c>
      <c r="D81" s="16">
        <f>pracovní!J81</f>
        <v>18000</v>
      </c>
      <c r="E81" s="16">
        <f t="shared" si="5"/>
        <v>900000000</v>
      </c>
      <c r="F81" s="16">
        <f>pracovní!N81</f>
        <v>0</v>
      </c>
      <c r="G81" s="16">
        <f t="shared" si="6"/>
        <v>0</v>
      </c>
    </row>
    <row r="82" spans="1:7" ht="12.75">
      <c r="A82" s="13" t="s">
        <v>74</v>
      </c>
      <c r="B82" s="33" t="s">
        <v>30</v>
      </c>
      <c r="C82" s="19">
        <v>80000</v>
      </c>
      <c r="D82" s="16">
        <f>pracovní!J82</f>
        <v>5030</v>
      </c>
      <c r="E82" s="16">
        <f t="shared" si="5"/>
        <v>402400000</v>
      </c>
      <c r="F82" s="16">
        <f>pracovní!N82</f>
        <v>4750</v>
      </c>
      <c r="G82" s="16">
        <f t="shared" si="6"/>
        <v>380000000</v>
      </c>
    </row>
    <row r="83" spans="1:7" ht="12.75">
      <c r="A83" s="13" t="s">
        <v>75</v>
      </c>
      <c r="B83" s="33" t="s">
        <v>30</v>
      </c>
      <c r="C83" s="19">
        <v>120000</v>
      </c>
      <c r="D83" s="16">
        <f>pracovní!J83</f>
        <v>8800</v>
      </c>
      <c r="E83" s="16">
        <f t="shared" si="5"/>
        <v>1056000000</v>
      </c>
      <c r="F83" s="16">
        <f>pracovní!N83</f>
        <v>0</v>
      </c>
      <c r="G83" s="16">
        <f t="shared" si="6"/>
        <v>0</v>
      </c>
    </row>
    <row r="84" spans="1:7" ht="12.75">
      <c r="A84" s="13" t="s">
        <v>76</v>
      </c>
      <c r="B84" s="33" t="s">
        <v>30</v>
      </c>
      <c r="C84" s="19">
        <v>35000</v>
      </c>
      <c r="D84" s="16">
        <f>pracovní!J84</f>
        <v>1290</v>
      </c>
      <c r="E84" s="16">
        <f t="shared" si="5"/>
        <v>45150000</v>
      </c>
      <c r="F84" s="16">
        <f>pracovní!N84</f>
        <v>600</v>
      </c>
      <c r="G84" s="16">
        <f t="shared" si="6"/>
        <v>21000000</v>
      </c>
    </row>
    <row r="85" spans="1:7" ht="12.75">
      <c r="A85" s="3" t="s">
        <v>124</v>
      </c>
      <c r="B85" s="34" t="s">
        <v>30</v>
      </c>
      <c r="C85" s="20">
        <v>24000</v>
      </c>
      <c r="D85" s="17">
        <f>pracovní!J85</f>
        <v>6010</v>
      </c>
      <c r="E85" s="17">
        <f t="shared" si="5"/>
        <v>144240000</v>
      </c>
      <c r="F85" s="17">
        <f>pracovní!N85</f>
        <v>800</v>
      </c>
      <c r="G85" s="20">
        <f t="shared" si="6"/>
        <v>19200000</v>
      </c>
    </row>
    <row r="86" spans="1:7" ht="12.75">
      <c r="A86" s="13"/>
      <c r="B86" s="33"/>
      <c r="C86" s="19"/>
      <c r="D86" s="19"/>
      <c r="E86" s="19"/>
      <c r="F86" s="19"/>
      <c r="G86" s="19"/>
    </row>
    <row r="87" spans="1:7" ht="12.75">
      <c r="A87" s="10" t="s">
        <v>77</v>
      </c>
      <c r="B87" s="35"/>
      <c r="C87" s="15"/>
      <c r="D87" s="15"/>
      <c r="E87" s="24">
        <f>SUM(E88:E93)</f>
        <v>777000000</v>
      </c>
      <c r="F87" s="15"/>
      <c r="G87" s="24">
        <f>SUM(G88:G93)</f>
        <v>0</v>
      </c>
    </row>
    <row r="88" spans="1:7" ht="12.75">
      <c r="A88" s="13" t="s">
        <v>101</v>
      </c>
      <c r="B88" s="33" t="s">
        <v>10</v>
      </c>
      <c r="C88" s="19">
        <v>900000</v>
      </c>
      <c r="D88" s="16">
        <f>pracovní!J88</f>
        <v>0</v>
      </c>
      <c r="E88" s="16">
        <f>$C88*D88</f>
        <v>0</v>
      </c>
      <c r="F88" s="16">
        <f>pracovní!N88</f>
        <v>0</v>
      </c>
      <c r="G88" s="16">
        <f>$C88*F88</f>
        <v>0</v>
      </c>
    </row>
    <row r="89" spans="1:7" ht="12.75">
      <c r="A89" s="13" t="s">
        <v>78</v>
      </c>
      <c r="B89" s="33" t="s">
        <v>10</v>
      </c>
      <c r="C89" s="19">
        <v>750000</v>
      </c>
      <c r="D89" s="16">
        <f>pracovní!J89</f>
        <v>0</v>
      </c>
      <c r="E89" s="16">
        <f>$C89*D89</f>
        <v>0</v>
      </c>
      <c r="F89" s="16">
        <f>pracovní!N89</f>
        <v>0</v>
      </c>
      <c r="G89" s="16">
        <f>$C89*F89</f>
        <v>0</v>
      </c>
    </row>
    <row r="90" spans="1:7" ht="12.75">
      <c r="A90" s="13" t="s">
        <v>79</v>
      </c>
      <c r="B90" s="33" t="s">
        <v>10</v>
      </c>
      <c r="C90" s="19">
        <v>450000</v>
      </c>
      <c r="D90" s="16">
        <f>pracovní!J90</f>
        <v>0</v>
      </c>
      <c r="E90" s="16">
        <f>$C90*D90</f>
        <v>0</v>
      </c>
      <c r="F90" s="16">
        <f>pracovní!N90</f>
        <v>0</v>
      </c>
      <c r="G90" s="16">
        <f>$C90*F90</f>
        <v>0</v>
      </c>
    </row>
    <row r="91" spans="1:7" ht="12.75">
      <c r="A91" s="13" t="s">
        <v>133</v>
      </c>
      <c r="B91" s="33" t="s">
        <v>10</v>
      </c>
      <c r="C91" s="19">
        <v>150000</v>
      </c>
      <c r="D91" s="16">
        <f>pracovní!J91</f>
        <v>60</v>
      </c>
      <c r="E91" s="16">
        <f>$C91*D91</f>
        <v>9000000</v>
      </c>
      <c r="F91" s="16">
        <f>pracovní!N91</f>
        <v>0</v>
      </c>
      <c r="G91" s="16">
        <f>$C91*F91</f>
        <v>0</v>
      </c>
    </row>
    <row r="92" spans="1:7" ht="12.75">
      <c r="A92" s="2" t="s">
        <v>134</v>
      </c>
      <c r="B92" s="32" t="s">
        <v>32</v>
      </c>
      <c r="C92" s="19">
        <v>4800</v>
      </c>
      <c r="D92" s="16">
        <f>pracovní!J92</f>
        <v>160000</v>
      </c>
      <c r="E92" s="16">
        <f>$C92*D92</f>
        <v>768000000</v>
      </c>
      <c r="F92" s="16">
        <f>pracovní!N92</f>
        <v>0</v>
      </c>
      <c r="G92" s="16">
        <f>$C92*F92</f>
        <v>0</v>
      </c>
    </row>
    <row r="93" spans="1:7" ht="12.75">
      <c r="A93" s="3" t="s">
        <v>80</v>
      </c>
      <c r="B93" s="34" t="s">
        <v>10</v>
      </c>
      <c r="C93" s="20">
        <v>50000</v>
      </c>
      <c r="D93" s="17">
        <f>pracovní!J93</f>
        <v>0</v>
      </c>
      <c r="E93" s="17">
        <f>$C93*D93</f>
        <v>0</v>
      </c>
      <c r="F93" s="17">
        <f>pracovní!N93</f>
        <v>0</v>
      </c>
      <c r="G93" s="17">
        <f>$C93*F93</f>
        <v>0</v>
      </c>
    </row>
    <row r="94" spans="1:7" ht="12.75">
      <c r="A94" s="13"/>
      <c r="B94" s="33"/>
      <c r="C94" s="19"/>
      <c r="D94" s="19"/>
      <c r="E94" s="19"/>
      <c r="F94" s="19"/>
      <c r="G94" s="19"/>
    </row>
    <row r="95" spans="1:7" ht="12.75">
      <c r="A95" s="10" t="s">
        <v>81</v>
      </c>
      <c r="B95" s="11"/>
      <c r="C95" s="15"/>
      <c r="D95" s="15"/>
      <c r="E95" s="24">
        <f>SUM(E96:E108)</f>
        <v>1363710000</v>
      </c>
      <c r="F95" s="15"/>
      <c r="G95" s="24">
        <f>SUM(G96:G108)</f>
        <v>12680000</v>
      </c>
    </row>
    <row r="96" spans="1:7" ht="12.75">
      <c r="A96" s="13" t="s">
        <v>82</v>
      </c>
      <c r="B96" s="33" t="s">
        <v>30</v>
      </c>
      <c r="C96" s="19">
        <v>4000</v>
      </c>
      <c r="D96" s="16">
        <f>pracovní!J96</f>
        <v>20820</v>
      </c>
      <c r="E96" s="16">
        <f aca="true" t="shared" si="7" ref="E96:E108">$C96*D96</f>
        <v>83280000</v>
      </c>
      <c r="F96" s="16">
        <f>pracovní!N96</f>
        <v>420</v>
      </c>
      <c r="G96" s="16">
        <f aca="true" t="shared" si="8" ref="G96:G108">$C96*F96</f>
        <v>1680000</v>
      </c>
    </row>
    <row r="97" spans="1:7" ht="12.75">
      <c r="A97" s="13" t="s">
        <v>83</v>
      </c>
      <c r="B97" s="33" t="s">
        <v>18</v>
      </c>
      <c r="C97" s="19">
        <v>1000000</v>
      </c>
      <c r="D97" s="16">
        <f>pracovní!J97</f>
        <v>2</v>
      </c>
      <c r="E97" s="16">
        <f t="shared" si="7"/>
        <v>2000000</v>
      </c>
      <c r="F97" s="16">
        <f>pracovní!N97</f>
        <v>0</v>
      </c>
      <c r="G97" s="16">
        <f t="shared" si="8"/>
        <v>0</v>
      </c>
    </row>
    <row r="98" spans="1:7" ht="12.75">
      <c r="A98" s="13" t="s">
        <v>123</v>
      </c>
      <c r="B98" s="33" t="s">
        <v>30</v>
      </c>
      <c r="C98" s="19">
        <v>20000</v>
      </c>
      <c r="D98" s="16">
        <f>pracovní!J98</f>
        <v>320</v>
      </c>
      <c r="E98" s="16">
        <f t="shared" si="7"/>
        <v>6400000</v>
      </c>
      <c r="F98" s="16">
        <f>pracovní!N98</f>
        <v>0</v>
      </c>
      <c r="G98" s="16">
        <f t="shared" si="8"/>
        <v>0</v>
      </c>
    </row>
    <row r="99" spans="1:7" ht="12.75">
      <c r="A99" s="13" t="s">
        <v>84</v>
      </c>
      <c r="B99" s="33" t="s">
        <v>30</v>
      </c>
      <c r="C99" s="19">
        <v>100000</v>
      </c>
      <c r="D99" s="16">
        <f>pracovní!J99</f>
        <v>0</v>
      </c>
      <c r="E99" s="16">
        <f t="shared" si="7"/>
        <v>0</v>
      </c>
      <c r="F99" s="16">
        <f>pracovní!N99</f>
        <v>0</v>
      </c>
      <c r="G99" s="16">
        <f t="shared" si="8"/>
        <v>0</v>
      </c>
    </row>
    <row r="100" spans="1:7" ht="12.75">
      <c r="A100" s="13" t="s">
        <v>85</v>
      </c>
      <c r="B100" s="33" t="s">
        <v>30</v>
      </c>
      <c r="C100" s="19">
        <v>10000</v>
      </c>
      <c r="D100" s="16">
        <f>pracovní!J100</f>
        <v>9100</v>
      </c>
      <c r="E100" s="16">
        <f t="shared" si="7"/>
        <v>91000000</v>
      </c>
      <c r="F100" s="16">
        <f>pracovní!N100</f>
        <v>0</v>
      </c>
      <c r="G100" s="16">
        <f t="shared" si="8"/>
        <v>0</v>
      </c>
    </row>
    <row r="101" spans="1:7" ht="12.75">
      <c r="A101" s="13" t="s">
        <v>86</v>
      </c>
      <c r="B101" s="33" t="s">
        <v>10</v>
      </c>
      <c r="C101" s="19">
        <v>2200</v>
      </c>
      <c r="D101" s="16">
        <f>pracovní!J101</f>
        <v>5400</v>
      </c>
      <c r="E101" s="16">
        <f t="shared" si="7"/>
        <v>11880000</v>
      </c>
      <c r="F101" s="16">
        <f>pracovní!N101</f>
        <v>5000</v>
      </c>
      <c r="G101" s="16">
        <f t="shared" si="8"/>
        <v>11000000</v>
      </c>
    </row>
    <row r="102" spans="1:7" ht="12.75">
      <c r="A102" s="2" t="s">
        <v>128</v>
      </c>
      <c r="B102" s="32" t="s">
        <v>32</v>
      </c>
      <c r="C102" s="19">
        <v>3900</v>
      </c>
      <c r="D102" s="16">
        <f>pracovní!J102</f>
        <v>124500</v>
      </c>
      <c r="E102" s="16">
        <f t="shared" si="7"/>
        <v>485550000</v>
      </c>
      <c r="F102" s="16">
        <f>pracovní!N102</f>
        <v>0</v>
      </c>
      <c r="G102" s="16">
        <f t="shared" si="8"/>
        <v>0</v>
      </c>
    </row>
    <row r="103" spans="1:7" ht="12.75">
      <c r="A103" s="2" t="s">
        <v>129</v>
      </c>
      <c r="B103" s="32" t="s">
        <v>32</v>
      </c>
      <c r="C103" s="19">
        <v>3700</v>
      </c>
      <c r="D103" s="16">
        <f>pracovní!J103</f>
        <v>38000</v>
      </c>
      <c r="E103" s="16">
        <f t="shared" si="7"/>
        <v>140600000</v>
      </c>
      <c r="F103" s="16">
        <f>pracovní!N103</f>
        <v>0</v>
      </c>
      <c r="G103" s="16">
        <f t="shared" si="8"/>
        <v>0</v>
      </c>
    </row>
    <row r="104" spans="1:7" ht="12.75">
      <c r="A104" s="2" t="s">
        <v>130</v>
      </c>
      <c r="B104" s="32" t="s">
        <v>32</v>
      </c>
      <c r="C104" s="19">
        <v>2200</v>
      </c>
      <c r="D104" s="16">
        <f>pracovní!J104</f>
        <v>68000</v>
      </c>
      <c r="E104" s="16">
        <f t="shared" si="7"/>
        <v>149600000</v>
      </c>
      <c r="F104" s="16">
        <f>pracovní!N104</f>
        <v>0</v>
      </c>
      <c r="G104" s="16">
        <f t="shared" si="8"/>
        <v>0</v>
      </c>
    </row>
    <row r="105" spans="1:7" ht="12.75">
      <c r="A105" s="2" t="s">
        <v>137</v>
      </c>
      <c r="B105" s="32" t="s">
        <v>18</v>
      </c>
      <c r="C105" s="18">
        <v>7200000</v>
      </c>
      <c r="D105" s="16">
        <f>pracovní!J105</f>
        <v>20</v>
      </c>
      <c r="E105" s="16">
        <f t="shared" si="7"/>
        <v>144000000</v>
      </c>
      <c r="F105" s="16">
        <f>pracovní!N105</f>
        <v>0</v>
      </c>
      <c r="G105" s="16">
        <f t="shared" si="8"/>
        <v>0</v>
      </c>
    </row>
    <row r="106" spans="1:7" ht="12.75">
      <c r="A106" s="2" t="s">
        <v>138</v>
      </c>
      <c r="B106" s="32" t="s">
        <v>18</v>
      </c>
      <c r="C106" s="18">
        <v>1400000</v>
      </c>
      <c r="D106" s="16">
        <f>pracovní!J106</f>
        <v>15</v>
      </c>
      <c r="E106" s="16">
        <f t="shared" si="7"/>
        <v>21000000</v>
      </c>
      <c r="F106" s="16">
        <f>pracovní!N106</f>
        <v>0</v>
      </c>
      <c r="G106" s="16">
        <f t="shared" si="8"/>
        <v>0</v>
      </c>
    </row>
    <row r="107" spans="1:7" ht="12.75">
      <c r="A107" s="2" t="s">
        <v>139</v>
      </c>
      <c r="B107" s="32" t="s">
        <v>18</v>
      </c>
      <c r="C107" s="18">
        <v>6800000</v>
      </c>
      <c r="D107" s="16">
        <f>pracovní!J107</f>
        <v>3</v>
      </c>
      <c r="E107" s="16">
        <f t="shared" si="7"/>
        <v>20400000</v>
      </c>
      <c r="F107" s="16">
        <f>pracovní!N107</f>
        <v>0</v>
      </c>
      <c r="G107" s="16">
        <f t="shared" si="8"/>
        <v>0</v>
      </c>
    </row>
    <row r="108" spans="1:7" ht="12.75">
      <c r="A108" s="3" t="s">
        <v>87</v>
      </c>
      <c r="B108" s="34" t="s">
        <v>32</v>
      </c>
      <c r="C108" s="20">
        <v>6500</v>
      </c>
      <c r="D108" s="17">
        <f>pracovní!J108</f>
        <v>32000</v>
      </c>
      <c r="E108" s="17">
        <f t="shared" si="7"/>
        <v>208000000</v>
      </c>
      <c r="F108" s="17">
        <f>pracovní!N108</f>
        <v>0</v>
      </c>
      <c r="G108" s="17">
        <f t="shared" si="8"/>
        <v>0</v>
      </c>
    </row>
    <row r="109" spans="1:7" ht="12.75">
      <c r="A109" s="13"/>
      <c r="B109" s="33"/>
      <c r="C109" s="19"/>
      <c r="D109" s="19"/>
      <c r="E109" s="19"/>
      <c r="F109" s="19"/>
      <c r="G109" s="19"/>
    </row>
    <row r="110" spans="1:7" ht="12.75">
      <c r="A110" s="10" t="s">
        <v>88</v>
      </c>
      <c r="B110" s="11"/>
      <c r="C110" s="15"/>
      <c r="D110" s="15"/>
      <c r="E110" s="24">
        <f>SUM(E111:E114)</f>
        <v>231850000</v>
      </c>
      <c r="F110" s="15"/>
      <c r="G110" s="24">
        <f>SUM(G111:G114)</f>
        <v>93880000</v>
      </c>
    </row>
    <row r="111" spans="1:7" ht="12.75">
      <c r="A111" s="13" t="s">
        <v>89</v>
      </c>
      <c r="B111" s="33" t="s">
        <v>10</v>
      </c>
      <c r="C111" s="19">
        <v>2100</v>
      </c>
      <c r="D111" s="16">
        <f>pracovní!J111</f>
        <v>19600</v>
      </c>
      <c r="E111" s="16">
        <f>$C111*D111</f>
        <v>41160000</v>
      </c>
      <c r="F111" s="16">
        <f>pracovní!N111</f>
        <v>21600</v>
      </c>
      <c r="G111" s="16">
        <f>$C111*F111</f>
        <v>45360000</v>
      </c>
    </row>
    <row r="112" spans="1:7" ht="12.75">
      <c r="A112" s="13" t="s">
        <v>90</v>
      </c>
      <c r="B112" s="33" t="s">
        <v>10</v>
      </c>
      <c r="C112" s="19">
        <v>900</v>
      </c>
      <c r="D112" s="16">
        <f>pracovní!J112</f>
        <v>19600</v>
      </c>
      <c r="E112" s="16">
        <f>$C112*D112</f>
        <v>17640000</v>
      </c>
      <c r="F112" s="16">
        <f>pracovní!N112</f>
        <v>8300</v>
      </c>
      <c r="G112" s="16">
        <f>$C112*F112</f>
        <v>7470000</v>
      </c>
    </row>
    <row r="113" spans="1:7" ht="12.75">
      <c r="A113" s="13" t="s">
        <v>91</v>
      </c>
      <c r="B113" s="33" t="s">
        <v>10</v>
      </c>
      <c r="C113" s="19">
        <v>3500</v>
      </c>
      <c r="D113" s="16">
        <f>pracovní!J113</f>
        <v>37700</v>
      </c>
      <c r="E113" s="16">
        <f>$C113*D113</f>
        <v>131950000</v>
      </c>
      <c r="F113" s="16">
        <f>pracovní!N113</f>
        <v>5700</v>
      </c>
      <c r="G113" s="16">
        <f>$C113*F113</f>
        <v>19950000</v>
      </c>
    </row>
    <row r="114" spans="1:7" ht="12.75">
      <c r="A114" s="3" t="s">
        <v>92</v>
      </c>
      <c r="B114" s="34" t="s">
        <v>10</v>
      </c>
      <c r="C114" s="20">
        <v>1000</v>
      </c>
      <c r="D114" s="17">
        <f>pracovní!J114</f>
        <v>41100</v>
      </c>
      <c r="E114" s="17">
        <f>$C114*D114</f>
        <v>41100000</v>
      </c>
      <c r="F114" s="17">
        <f>pracovní!N114</f>
        <v>21100</v>
      </c>
      <c r="G114" s="17">
        <f>$C114*F114</f>
        <v>21100000</v>
      </c>
    </row>
    <row r="115" spans="1:7" ht="12.75">
      <c r="A115" s="13"/>
      <c r="B115" s="33"/>
      <c r="C115" s="19"/>
      <c r="D115" s="19"/>
      <c r="E115" s="19"/>
      <c r="F115" s="19"/>
      <c r="G115" s="19"/>
    </row>
    <row r="116" spans="1:7" ht="12.75">
      <c r="A116" s="10" t="s">
        <v>93</v>
      </c>
      <c r="B116" s="11"/>
      <c r="C116" s="15"/>
      <c r="D116" s="15"/>
      <c r="E116" s="24">
        <f>SUM(E117:E119)</f>
        <v>146835000</v>
      </c>
      <c r="F116" s="15"/>
      <c r="G116" s="24">
        <f>SUM(G117:G119)</f>
        <v>24150000</v>
      </c>
    </row>
    <row r="117" spans="1:7" ht="12.75">
      <c r="A117" s="13" t="s">
        <v>94</v>
      </c>
      <c r="B117" s="33" t="s">
        <v>18</v>
      </c>
      <c r="C117" s="19">
        <v>415000</v>
      </c>
      <c r="D117" s="16">
        <f>pracovní!J117</f>
        <v>104</v>
      </c>
      <c r="E117" s="16">
        <f>$C117*D117</f>
        <v>43160000</v>
      </c>
      <c r="F117" s="16">
        <f>pracovní!N117</f>
        <v>20</v>
      </c>
      <c r="G117" s="16">
        <f>$C117*F117</f>
        <v>8300000</v>
      </c>
    </row>
    <row r="118" spans="1:7" ht="12.75">
      <c r="A118" s="13" t="s">
        <v>95</v>
      </c>
      <c r="B118" s="33" t="s">
        <v>10</v>
      </c>
      <c r="C118" s="19">
        <v>1300</v>
      </c>
      <c r="D118" s="16">
        <f>pracovní!J118</f>
        <v>23500</v>
      </c>
      <c r="E118" s="16">
        <f>$C118*D118</f>
        <v>30550000</v>
      </c>
      <c r="F118" s="16">
        <f>pracovní!N118</f>
        <v>7000</v>
      </c>
      <c r="G118" s="16">
        <f>$C118*F118</f>
        <v>9100000</v>
      </c>
    </row>
    <row r="119" spans="1:7" ht="12.75">
      <c r="A119" s="3" t="s">
        <v>96</v>
      </c>
      <c r="B119" s="34" t="s">
        <v>97</v>
      </c>
      <c r="C119" s="20">
        <v>2250000</v>
      </c>
      <c r="D119" s="17">
        <f>pracovní!J119</f>
        <v>32.5</v>
      </c>
      <c r="E119" s="17">
        <f>$C119*D119</f>
        <v>73125000</v>
      </c>
      <c r="F119" s="17">
        <f>pracovní!N119</f>
        <v>3</v>
      </c>
      <c r="G119" s="17">
        <f>$C119*F119</f>
        <v>6750000</v>
      </c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12.75">
      <c r="A127" s="1"/>
      <c r="B127" s="1"/>
      <c r="C127" s="1"/>
    </row>
    <row r="128" spans="1:3" ht="12.75">
      <c r="A128" s="1"/>
      <c r="B128" s="1"/>
      <c r="C128" s="1"/>
    </row>
    <row r="129" spans="1:3" ht="12.75">
      <c r="A129" s="1"/>
      <c r="B129" s="1"/>
      <c r="C129" s="1"/>
    </row>
    <row r="130" spans="1:3" ht="12.75">
      <c r="A130" s="1"/>
      <c r="B130" s="1"/>
      <c r="C130" s="1"/>
    </row>
    <row r="131" spans="1:3" ht="12.75">
      <c r="A131" s="1"/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/>
    </row>
    <row r="227" spans="1:3" ht="12.75">
      <c r="A227" s="1"/>
      <c r="B227" s="1"/>
      <c r="C227" s="1"/>
    </row>
    <row r="228" spans="1:3" ht="12.75">
      <c r="A228" s="1"/>
      <c r="B228" s="1"/>
      <c r="C228" s="1"/>
    </row>
    <row r="229" spans="1:3" ht="12.75">
      <c r="A229" s="1"/>
      <c r="B229" s="1"/>
      <c r="C229" s="1"/>
    </row>
    <row r="230" spans="1:3" ht="12.75">
      <c r="A230" s="1"/>
      <c r="B230" s="1"/>
      <c r="C230" s="1"/>
    </row>
    <row r="231" spans="1:3" ht="12.75">
      <c r="A231" s="1"/>
      <c r="B231" s="1"/>
      <c r="C231" s="1"/>
    </row>
    <row r="232" spans="1:3" ht="12.75">
      <c r="A232" s="1"/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1"/>
      <c r="B235" s="1"/>
      <c r="C235" s="1"/>
    </row>
    <row r="236" spans="1:3" ht="12.75">
      <c r="A236" s="1"/>
      <c r="B236" s="1"/>
      <c r="C236" s="1"/>
    </row>
    <row r="237" spans="1:3" ht="12.75">
      <c r="A237" s="1"/>
      <c r="B237" s="1"/>
      <c r="C237" s="1"/>
    </row>
    <row r="238" spans="1:3" ht="12.75">
      <c r="A238" s="1"/>
      <c r="B238" s="1"/>
      <c r="C238" s="1"/>
    </row>
    <row r="239" spans="1:3" ht="12.75">
      <c r="A239" s="1"/>
      <c r="B239" s="1"/>
      <c r="C239" s="1"/>
    </row>
    <row r="240" spans="1:3" ht="12.75">
      <c r="A240" s="1"/>
      <c r="B240" s="1"/>
      <c r="C240" s="1"/>
    </row>
    <row r="241" spans="1:3" ht="12.75">
      <c r="A241" s="1"/>
      <c r="B241" s="1"/>
      <c r="C241" s="1"/>
    </row>
    <row r="242" spans="1:3" ht="12.75">
      <c r="A242" s="1"/>
      <c r="B242" s="1"/>
      <c r="C242" s="1"/>
    </row>
    <row r="243" spans="1:3" ht="12.75">
      <c r="A243" s="1"/>
      <c r="B243" s="1"/>
      <c r="C243" s="1"/>
    </row>
    <row r="244" spans="1:3" ht="12.75">
      <c r="A244" s="1"/>
      <c r="B244" s="1"/>
      <c r="C244" s="1"/>
    </row>
    <row r="245" spans="1:3" ht="12.75">
      <c r="A245" s="1"/>
      <c r="B245" s="1"/>
      <c r="C245" s="1"/>
    </row>
    <row r="246" spans="1:3" ht="12.75">
      <c r="A246" s="1"/>
      <c r="B246" s="1"/>
      <c r="C246" s="1"/>
    </row>
    <row r="247" spans="1:3" ht="12.75">
      <c r="A247" s="1"/>
      <c r="B247" s="1"/>
      <c r="C247" s="1"/>
    </row>
    <row r="248" spans="1:3" ht="12.75">
      <c r="A248" s="1"/>
      <c r="B248" s="1"/>
      <c r="C248" s="1"/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</sheetData>
  <mergeCells count="4">
    <mergeCell ref="D1:E1"/>
    <mergeCell ref="D2:E2"/>
    <mergeCell ref="F1:G1"/>
    <mergeCell ref="F2:G2"/>
  </mergeCells>
  <printOptions/>
  <pageMargins left="1.76" right="0.39" top="0.63" bottom="0.52" header="0.4921259845" footer="0.32"/>
  <pageSetup horizontalDpi="600" verticalDpi="600" orientation="portrait" paperSize="8" scale="80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5"/>
  <sheetViews>
    <sheetView workbookViewId="0" topLeftCell="B1">
      <selection activeCell="A1" sqref="A1"/>
    </sheetView>
  </sheetViews>
  <sheetFormatPr defaultColWidth="9.00390625" defaultRowHeight="12.75"/>
  <cols>
    <col min="1" max="1" width="43.375" style="0" customWidth="1"/>
    <col min="2" max="2" width="11.625" style="0" customWidth="1"/>
    <col min="3" max="4" width="12.75390625" style="70" customWidth="1"/>
    <col min="5" max="5" width="13.75390625" style="0" customWidth="1"/>
    <col min="6" max="7" width="14.75390625" style="0" customWidth="1"/>
    <col min="8" max="8" width="13.75390625" style="0" customWidth="1"/>
    <col min="9" max="10" width="12.75390625" style="0" customWidth="1"/>
    <col min="11" max="13" width="12.75390625" style="70" customWidth="1"/>
    <col min="14" max="14" width="12.75390625" style="0" customWidth="1"/>
  </cols>
  <sheetData>
    <row r="1" spans="1:14" ht="15">
      <c r="A1" s="21" t="s">
        <v>0</v>
      </c>
      <c r="B1" s="64" t="s">
        <v>1</v>
      </c>
      <c r="C1" s="75" t="s">
        <v>107</v>
      </c>
      <c r="D1" s="75" t="s">
        <v>112</v>
      </c>
      <c r="E1" s="76" t="s">
        <v>114</v>
      </c>
      <c r="F1" s="76" t="s">
        <v>116</v>
      </c>
      <c r="G1" s="76" t="s">
        <v>118</v>
      </c>
      <c r="H1" s="76" t="s">
        <v>120</v>
      </c>
      <c r="I1" s="76" t="s">
        <v>122</v>
      </c>
      <c r="J1" s="76"/>
      <c r="K1" s="75" t="s">
        <v>140</v>
      </c>
      <c r="L1" s="75" t="s">
        <v>142</v>
      </c>
      <c r="M1" s="75" t="s">
        <v>122</v>
      </c>
      <c r="N1" s="76"/>
    </row>
    <row r="2" spans="1:14" ht="15">
      <c r="A2" s="36" t="s">
        <v>106</v>
      </c>
      <c r="B2" s="65" t="s">
        <v>3</v>
      </c>
      <c r="C2" s="75" t="s">
        <v>111</v>
      </c>
      <c r="D2" s="75" t="s">
        <v>113</v>
      </c>
      <c r="E2" s="76" t="s">
        <v>115</v>
      </c>
      <c r="F2" s="76" t="s">
        <v>117</v>
      </c>
      <c r="G2" s="76" t="s">
        <v>119</v>
      </c>
      <c r="H2" s="76" t="s">
        <v>121</v>
      </c>
      <c r="I2" s="76"/>
      <c r="J2" s="76"/>
      <c r="K2" s="75" t="s">
        <v>141</v>
      </c>
      <c r="L2" s="75" t="s">
        <v>119</v>
      </c>
      <c r="M2" s="75"/>
      <c r="N2" s="76"/>
    </row>
    <row r="3" spans="1:14" ht="12.75">
      <c r="A3" s="22"/>
      <c r="B3" s="66"/>
      <c r="C3" s="73" t="s">
        <v>125</v>
      </c>
      <c r="D3" s="73"/>
      <c r="E3" s="72"/>
      <c r="F3" s="72"/>
      <c r="G3" s="72"/>
      <c r="H3" s="72"/>
      <c r="I3" s="72"/>
      <c r="J3" s="72"/>
      <c r="K3" s="77"/>
      <c r="L3" s="73"/>
      <c r="M3" s="73"/>
      <c r="N3" s="72"/>
    </row>
    <row r="4" spans="1:11" ht="12.75">
      <c r="A4" s="2"/>
      <c r="B4" s="22"/>
      <c r="K4" s="71"/>
    </row>
    <row r="5" spans="1:2" ht="15">
      <c r="A5" s="4" t="s">
        <v>7</v>
      </c>
      <c r="B5" s="4"/>
    </row>
    <row r="6" spans="1:2" ht="12.75">
      <c r="A6" s="2"/>
      <c r="B6" s="2"/>
    </row>
    <row r="7" spans="1:14" ht="12.75">
      <c r="A7" s="10" t="s">
        <v>8</v>
      </c>
      <c r="B7" s="10"/>
      <c r="C7" s="73"/>
      <c r="D7" s="73"/>
      <c r="E7" s="72"/>
      <c r="F7" s="72"/>
      <c r="G7" s="72"/>
      <c r="H7" s="72"/>
      <c r="I7" s="72"/>
      <c r="J7" s="72"/>
      <c r="K7" s="73"/>
      <c r="L7" s="73"/>
      <c r="M7" s="73"/>
      <c r="N7" s="72"/>
    </row>
    <row r="8" spans="1:14" ht="12.75">
      <c r="A8" s="6" t="s">
        <v>9</v>
      </c>
      <c r="B8" s="25" t="s">
        <v>10</v>
      </c>
      <c r="C8" s="73">
        <v>4400</v>
      </c>
      <c r="D8" s="73"/>
      <c r="E8" s="72">
        <v>0</v>
      </c>
      <c r="F8" s="72">
        <v>0</v>
      </c>
      <c r="G8" s="72">
        <v>0</v>
      </c>
      <c r="H8" s="72">
        <v>6000</v>
      </c>
      <c r="I8" s="72">
        <v>0</v>
      </c>
      <c r="J8" s="74">
        <f>SUM(C8:I8)</f>
        <v>10400</v>
      </c>
      <c r="K8" s="73">
        <v>8500</v>
      </c>
      <c r="L8" s="73">
        <v>2000</v>
      </c>
      <c r="M8" s="73"/>
      <c r="N8" s="74">
        <f>SUM(K8:M8)</f>
        <v>10500</v>
      </c>
    </row>
    <row r="9" spans="1:14" ht="12.75">
      <c r="A9" s="6" t="s">
        <v>11</v>
      </c>
      <c r="B9" s="25" t="s">
        <v>10</v>
      </c>
      <c r="C9" s="73">
        <v>4400</v>
      </c>
      <c r="D9" s="73"/>
      <c r="E9" s="72">
        <v>0</v>
      </c>
      <c r="F9" s="72">
        <v>0</v>
      </c>
      <c r="G9" s="72">
        <v>0</v>
      </c>
      <c r="H9" s="72">
        <v>6000</v>
      </c>
      <c r="I9" s="72">
        <v>0</v>
      </c>
      <c r="J9" s="74">
        <f>SUM(C9:I9)</f>
        <v>10400</v>
      </c>
      <c r="K9" s="73">
        <v>8000</v>
      </c>
      <c r="L9" s="73">
        <v>5000</v>
      </c>
      <c r="M9" s="73"/>
      <c r="N9" s="74">
        <f aca="true" t="shared" si="0" ref="N9:N24">SUM(K9:M9)</f>
        <v>13000</v>
      </c>
    </row>
    <row r="10" spans="1:14" ht="12.75">
      <c r="A10" s="6" t="s">
        <v>12</v>
      </c>
      <c r="B10" s="25" t="s">
        <v>13</v>
      </c>
      <c r="C10" s="73"/>
      <c r="D10" s="73">
        <v>49</v>
      </c>
      <c r="E10" s="72">
        <v>65</v>
      </c>
      <c r="F10" s="72">
        <v>22</v>
      </c>
      <c r="G10" s="72">
        <v>23</v>
      </c>
      <c r="H10" s="72">
        <v>20</v>
      </c>
      <c r="I10" s="72">
        <v>0</v>
      </c>
      <c r="J10" s="74">
        <f>SUM(C10:I10)</f>
        <v>179</v>
      </c>
      <c r="K10" s="73">
        <v>12</v>
      </c>
      <c r="L10" s="73">
        <v>85</v>
      </c>
      <c r="M10" s="73"/>
      <c r="N10" s="74">
        <f t="shared" si="0"/>
        <v>97</v>
      </c>
    </row>
    <row r="11" spans="1:14" ht="12.75">
      <c r="A11" s="8" t="s">
        <v>14</v>
      </c>
      <c r="B11" s="26" t="s">
        <v>13</v>
      </c>
      <c r="C11" s="73"/>
      <c r="D11" s="73">
        <v>20</v>
      </c>
      <c r="E11" s="72">
        <v>79</v>
      </c>
      <c r="F11" s="72">
        <v>12</v>
      </c>
      <c r="G11" s="72">
        <v>23</v>
      </c>
      <c r="H11" s="72">
        <v>20</v>
      </c>
      <c r="I11" s="72">
        <v>0</v>
      </c>
      <c r="J11" s="74">
        <f>SUM(C11:I11)</f>
        <v>154</v>
      </c>
      <c r="K11" s="73">
        <v>18</v>
      </c>
      <c r="L11" s="73">
        <v>6</v>
      </c>
      <c r="M11" s="73"/>
      <c r="N11" s="74">
        <f t="shared" si="0"/>
        <v>24</v>
      </c>
    </row>
    <row r="12" spans="1:14" ht="12.75">
      <c r="A12" s="6"/>
      <c r="B12" s="25"/>
      <c r="C12" s="73"/>
      <c r="D12" s="73"/>
      <c r="E12" s="72"/>
      <c r="F12" s="72"/>
      <c r="G12" s="72"/>
      <c r="H12" s="72"/>
      <c r="I12" s="72"/>
      <c r="J12" s="74"/>
      <c r="K12" s="73"/>
      <c r="L12" s="73"/>
      <c r="M12" s="73"/>
      <c r="N12" s="74"/>
    </row>
    <row r="13" spans="1:14" ht="12.75">
      <c r="A13" s="10" t="s">
        <v>15</v>
      </c>
      <c r="B13" s="11"/>
      <c r="C13" s="73"/>
      <c r="D13" s="73"/>
      <c r="E13" s="72"/>
      <c r="F13" s="72"/>
      <c r="G13" s="72"/>
      <c r="H13" s="72"/>
      <c r="I13" s="72"/>
      <c r="J13" s="74"/>
      <c r="K13" s="73"/>
      <c r="L13" s="73"/>
      <c r="M13" s="73"/>
      <c r="N13" s="74"/>
    </row>
    <row r="14" spans="1:14" ht="12.75">
      <c r="A14" s="6" t="s">
        <v>16</v>
      </c>
      <c r="B14" s="25"/>
      <c r="C14" s="73"/>
      <c r="D14" s="73"/>
      <c r="E14" s="72"/>
      <c r="F14" s="72"/>
      <c r="G14" s="72"/>
      <c r="H14" s="72"/>
      <c r="I14" s="72"/>
      <c r="J14" s="74"/>
      <c r="K14" s="73"/>
      <c r="L14" s="73"/>
      <c r="M14" s="73"/>
      <c r="N14" s="74"/>
    </row>
    <row r="15" spans="1:14" ht="12.75">
      <c r="A15" s="6" t="s">
        <v>17</v>
      </c>
      <c r="B15" s="25" t="s">
        <v>18</v>
      </c>
      <c r="C15" s="73"/>
      <c r="D15" s="73"/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4">
        <f>SUM(C15:I15)</f>
        <v>0</v>
      </c>
      <c r="K15" s="73"/>
      <c r="L15" s="73">
        <v>0</v>
      </c>
      <c r="M15" s="73"/>
      <c r="N15" s="74">
        <f t="shared" si="0"/>
        <v>0</v>
      </c>
    </row>
    <row r="16" spans="1:14" ht="12.75">
      <c r="A16" s="6" t="s">
        <v>19</v>
      </c>
      <c r="B16" s="25" t="s">
        <v>18</v>
      </c>
      <c r="C16" s="73"/>
      <c r="D16" s="73">
        <v>1</v>
      </c>
      <c r="E16" s="72">
        <v>0</v>
      </c>
      <c r="F16" s="72">
        <v>0</v>
      </c>
      <c r="G16" s="72">
        <v>1</v>
      </c>
      <c r="H16" s="72">
        <v>1</v>
      </c>
      <c r="I16" s="72">
        <v>0</v>
      </c>
      <c r="J16" s="74">
        <f>SUM(C16:I16)</f>
        <v>3</v>
      </c>
      <c r="K16" s="73">
        <v>1</v>
      </c>
      <c r="L16" s="73">
        <v>0</v>
      </c>
      <c r="M16" s="73"/>
      <c r="N16" s="74">
        <f t="shared" si="0"/>
        <v>1</v>
      </c>
    </row>
    <row r="17" spans="1:14" ht="12.75">
      <c r="A17" s="6" t="s">
        <v>20</v>
      </c>
      <c r="B17" s="25" t="s">
        <v>18</v>
      </c>
      <c r="C17" s="73"/>
      <c r="D17" s="73"/>
      <c r="E17" s="72">
        <v>1</v>
      </c>
      <c r="F17" s="72">
        <v>0</v>
      </c>
      <c r="G17" s="72">
        <v>0</v>
      </c>
      <c r="H17" s="72">
        <v>0</v>
      </c>
      <c r="I17" s="72">
        <v>0</v>
      </c>
      <c r="J17" s="74">
        <f>SUM(C17:I17)</f>
        <v>1</v>
      </c>
      <c r="K17" s="73"/>
      <c r="L17" s="73">
        <v>0</v>
      </c>
      <c r="M17" s="73"/>
      <c r="N17" s="74">
        <f t="shared" si="0"/>
        <v>0</v>
      </c>
    </row>
    <row r="18" spans="1:14" ht="12.75">
      <c r="A18" s="6" t="s">
        <v>21</v>
      </c>
      <c r="B18" s="25" t="s">
        <v>10</v>
      </c>
      <c r="C18" s="73">
        <v>4500</v>
      </c>
      <c r="D18" s="73">
        <v>5200</v>
      </c>
      <c r="E18" s="72">
        <v>12000</v>
      </c>
      <c r="F18" s="72">
        <v>1000</v>
      </c>
      <c r="G18" s="72">
        <v>4000</v>
      </c>
      <c r="H18" s="72">
        <v>6000</v>
      </c>
      <c r="I18" s="72">
        <v>0</v>
      </c>
      <c r="J18" s="74">
        <f>SUM(C18:I18)</f>
        <v>32700</v>
      </c>
      <c r="K18" s="73">
        <v>12000</v>
      </c>
      <c r="L18" s="73">
        <v>6000</v>
      </c>
      <c r="M18" s="73"/>
      <c r="N18" s="74">
        <f t="shared" si="0"/>
        <v>18000</v>
      </c>
    </row>
    <row r="19" spans="1:14" ht="12.75">
      <c r="A19" s="8" t="s">
        <v>22</v>
      </c>
      <c r="B19" s="26" t="s">
        <v>10</v>
      </c>
      <c r="C19" s="73">
        <v>4500</v>
      </c>
      <c r="D19" s="73">
        <v>2300</v>
      </c>
      <c r="E19" s="72">
        <v>3500</v>
      </c>
      <c r="F19" s="72">
        <v>1000</v>
      </c>
      <c r="G19" s="72">
        <v>4000</v>
      </c>
      <c r="H19" s="72">
        <v>6000</v>
      </c>
      <c r="I19" s="72">
        <v>0</v>
      </c>
      <c r="J19" s="74">
        <f>SUM(C19:I19)</f>
        <v>21300</v>
      </c>
      <c r="K19" s="73">
        <v>12000</v>
      </c>
      <c r="L19" s="73">
        <v>6000</v>
      </c>
      <c r="M19" s="73"/>
      <c r="N19" s="74">
        <f t="shared" si="0"/>
        <v>18000</v>
      </c>
    </row>
    <row r="20" spans="1:14" ht="12.75">
      <c r="A20" s="6"/>
      <c r="B20" s="25"/>
      <c r="C20" s="73"/>
      <c r="D20" s="73"/>
      <c r="E20" s="72"/>
      <c r="F20" s="72"/>
      <c r="G20" s="72"/>
      <c r="H20" s="72"/>
      <c r="I20" s="72"/>
      <c r="J20" s="74"/>
      <c r="K20" s="73"/>
      <c r="L20" s="73"/>
      <c r="M20" s="73"/>
      <c r="N20" s="74"/>
    </row>
    <row r="21" spans="1:14" ht="15">
      <c r="A21" s="12" t="s">
        <v>23</v>
      </c>
      <c r="B21" s="27"/>
      <c r="C21" s="73"/>
      <c r="D21" s="73"/>
      <c r="E21" s="72"/>
      <c r="F21" s="72"/>
      <c r="G21" s="72"/>
      <c r="H21" s="72"/>
      <c r="I21" s="72"/>
      <c r="J21" s="74"/>
      <c r="K21" s="73"/>
      <c r="L21" s="73"/>
      <c r="M21" s="73"/>
      <c r="N21" s="74"/>
    </row>
    <row r="22" spans="1:14" ht="12.75">
      <c r="A22" s="7" t="s">
        <v>24</v>
      </c>
      <c r="B22" s="28" t="s">
        <v>18</v>
      </c>
      <c r="C22" s="73"/>
      <c r="D22" s="73">
        <v>1</v>
      </c>
      <c r="E22" s="72">
        <v>1</v>
      </c>
      <c r="F22" s="72">
        <v>0</v>
      </c>
      <c r="G22" s="72">
        <v>1</v>
      </c>
      <c r="H22" s="72">
        <v>1</v>
      </c>
      <c r="I22" s="72">
        <v>0</v>
      </c>
      <c r="J22" s="74">
        <f>SUM(C22:I22)</f>
        <v>4</v>
      </c>
      <c r="K22" s="73">
        <v>1</v>
      </c>
      <c r="L22" s="73">
        <v>1</v>
      </c>
      <c r="M22" s="73"/>
      <c r="N22" s="74">
        <f t="shared" si="0"/>
        <v>2</v>
      </c>
    </row>
    <row r="23" spans="1:14" ht="12.75">
      <c r="A23" s="7" t="s">
        <v>25</v>
      </c>
      <c r="B23" s="28" t="s">
        <v>18</v>
      </c>
      <c r="C23" s="73">
        <v>1</v>
      </c>
      <c r="D23" s="73"/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4">
        <f>SUM(C23:I23)</f>
        <v>1</v>
      </c>
      <c r="K23" s="73">
        <v>3</v>
      </c>
      <c r="L23" s="73">
        <v>1</v>
      </c>
      <c r="M23" s="73"/>
      <c r="N23" s="74">
        <f t="shared" si="0"/>
        <v>4</v>
      </c>
    </row>
    <row r="24" spans="1:14" ht="12.75">
      <c r="A24" s="9" t="s">
        <v>26</v>
      </c>
      <c r="B24" s="29" t="s">
        <v>18</v>
      </c>
      <c r="C24" s="73"/>
      <c r="D24" s="73">
        <v>1</v>
      </c>
      <c r="E24" s="72">
        <v>1</v>
      </c>
      <c r="F24" s="72">
        <v>0</v>
      </c>
      <c r="G24" s="72">
        <v>1</v>
      </c>
      <c r="H24" s="72">
        <v>1</v>
      </c>
      <c r="I24" s="72">
        <v>0</v>
      </c>
      <c r="J24" s="74">
        <f>SUM(C24:I24)</f>
        <v>4</v>
      </c>
      <c r="K24" s="73">
        <v>2</v>
      </c>
      <c r="L24" s="73">
        <v>1</v>
      </c>
      <c r="M24" s="73"/>
      <c r="N24" s="74">
        <f t="shared" si="0"/>
        <v>3</v>
      </c>
    </row>
    <row r="25" spans="1:14" ht="12.75">
      <c r="A25" s="5"/>
      <c r="B25" s="30"/>
      <c r="C25" s="73"/>
      <c r="D25" s="73"/>
      <c r="E25" s="72"/>
      <c r="F25" s="72"/>
      <c r="G25" s="72"/>
      <c r="H25" s="72"/>
      <c r="I25" s="72"/>
      <c r="J25" s="74"/>
      <c r="K25" s="73"/>
      <c r="L25" s="73"/>
      <c r="M25" s="73"/>
      <c r="N25" s="74"/>
    </row>
    <row r="26" spans="1:14" ht="15">
      <c r="A26" s="4" t="s">
        <v>27</v>
      </c>
      <c r="B26" s="31"/>
      <c r="C26" s="73"/>
      <c r="D26" s="73"/>
      <c r="E26" s="72"/>
      <c r="F26" s="72"/>
      <c r="G26" s="72"/>
      <c r="H26" s="72"/>
      <c r="I26" s="72"/>
      <c r="J26" s="74"/>
      <c r="K26" s="73"/>
      <c r="L26" s="73"/>
      <c r="M26" s="73"/>
      <c r="N26" s="74"/>
    </row>
    <row r="27" spans="1:14" ht="12.75">
      <c r="A27" s="2"/>
      <c r="B27" s="32"/>
      <c r="C27" s="73"/>
      <c r="D27" s="73"/>
      <c r="E27" s="72"/>
      <c r="F27" s="72"/>
      <c r="G27" s="72"/>
      <c r="H27" s="72"/>
      <c r="I27" s="72"/>
      <c r="J27" s="74"/>
      <c r="K27" s="73"/>
      <c r="L27" s="73"/>
      <c r="M27" s="73"/>
      <c r="N27" s="74"/>
    </row>
    <row r="28" spans="1:14" ht="12.75">
      <c r="A28" s="10" t="s">
        <v>28</v>
      </c>
      <c r="B28" s="11"/>
      <c r="C28" s="73"/>
      <c r="D28" s="73"/>
      <c r="E28" s="72"/>
      <c r="F28" s="72"/>
      <c r="G28" s="72"/>
      <c r="H28" s="72"/>
      <c r="I28" s="72"/>
      <c r="J28" s="74"/>
      <c r="K28" s="73"/>
      <c r="L28" s="73"/>
      <c r="M28" s="73"/>
      <c r="N28" s="74"/>
    </row>
    <row r="29" spans="1:14" ht="12.75">
      <c r="A29" s="13" t="s">
        <v>29</v>
      </c>
      <c r="B29" s="33" t="s">
        <v>30</v>
      </c>
      <c r="C29" s="73"/>
      <c r="D29" s="73">
        <v>550</v>
      </c>
      <c r="E29" s="72">
        <v>9100</v>
      </c>
      <c r="F29" s="72">
        <v>3600</v>
      </c>
      <c r="G29" s="72">
        <v>0</v>
      </c>
      <c r="H29" s="72">
        <v>0</v>
      </c>
      <c r="I29" s="72">
        <v>0</v>
      </c>
      <c r="J29" s="74">
        <f>SUM(C29:I29)</f>
        <v>13250</v>
      </c>
      <c r="K29" s="73">
        <v>140</v>
      </c>
      <c r="L29" s="73">
        <v>0</v>
      </c>
      <c r="M29" s="73"/>
      <c r="N29" s="74">
        <f aca="true" t="shared" si="1" ref="N29:N48">SUM(K29:M29)</f>
        <v>140</v>
      </c>
    </row>
    <row r="30" spans="1:14" ht="12.75">
      <c r="A30" s="13" t="s">
        <v>31</v>
      </c>
      <c r="B30" s="33" t="s">
        <v>32</v>
      </c>
      <c r="C30" s="73"/>
      <c r="D30" s="73"/>
      <c r="E30" s="73">
        <v>150000</v>
      </c>
      <c r="F30" s="73">
        <v>63000</v>
      </c>
      <c r="G30" s="72">
        <v>0</v>
      </c>
      <c r="H30" s="72">
        <v>0</v>
      </c>
      <c r="I30" s="72">
        <v>0</v>
      </c>
      <c r="J30" s="74">
        <f>SUM(C30:I30)</f>
        <v>213000</v>
      </c>
      <c r="K30" s="73">
        <v>90000</v>
      </c>
      <c r="L30" s="73">
        <v>12000</v>
      </c>
      <c r="M30" s="73"/>
      <c r="N30" s="74">
        <f t="shared" si="1"/>
        <v>102000</v>
      </c>
    </row>
    <row r="31" spans="1:14" ht="12.75">
      <c r="A31" s="13" t="s">
        <v>33</v>
      </c>
      <c r="B31" s="33" t="s">
        <v>30</v>
      </c>
      <c r="C31" s="73"/>
      <c r="D31" s="73">
        <v>7700</v>
      </c>
      <c r="E31" s="73">
        <v>70000</v>
      </c>
      <c r="F31" s="73">
        <v>30000</v>
      </c>
      <c r="G31" s="72">
        <v>0</v>
      </c>
      <c r="H31" s="72">
        <v>0</v>
      </c>
      <c r="I31" s="72">
        <v>0</v>
      </c>
      <c r="J31" s="74">
        <f>SUM(C31:I31)</f>
        <v>107700</v>
      </c>
      <c r="K31" s="73">
        <v>30000</v>
      </c>
      <c r="L31" s="73">
        <v>210000</v>
      </c>
      <c r="M31" s="73"/>
      <c r="N31" s="74">
        <f t="shared" si="1"/>
        <v>240000</v>
      </c>
    </row>
    <row r="32" spans="1:14" ht="12.75">
      <c r="A32" s="13" t="s">
        <v>34</v>
      </c>
      <c r="B32" s="33" t="s">
        <v>35</v>
      </c>
      <c r="C32" s="73">
        <v>10</v>
      </c>
      <c r="D32" s="73">
        <v>8</v>
      </c>
      <c r="E32" s="72">
        <v>300</v>
      </c>
      <c r="F32" s="72">
        <v>20</v>
      </c>
      <c r="G32" s="72">
        <v>20</v>
      </c>
      <c r="H32" s="72">
        <v>10</v>
      </c>
      <c r="I32" s="72">
        <v>0</v>
      </c>
      <c r="J32" s="74">
        <f>SUM(C32:I32)</f>
        <v>368</v>
      </c>
      <c r="K32" s="73">
        <v>60</v>
      </c>
      <c r="L32" s="73">
        <v>30</v>
      </c>
      <c r="M32" s="73"/>
      <c r="N32" s="74">
        <f t="shared" si="1"/>
        <v>90</v>
      </c>
    </row>
    <row r="33" spans="1:14" ht="12.75">
      <c r="A33" s="3" t="s">
        <v>36</v>
      </c>
      <c r="B33" s="34" t="s">
        <v>37</v>
      </c>
      <c r="C33" s="73"/>
      <c r="D33" s="73"/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4">
        <f>SUM(C33:I33)</f>
        <v>0</v>
      </c>
      <c r="K33" s="73"/>
      <c r="L33" s="73">
        <v>0</v>
      </c>
      <c r="M33" s="73"/>
      <c r="N33" s="74">
        <f t="shared" si="1"/>
        <v>0</v>
      </c>
    </row>
    <row r="34" spans="1:14" ht="12.75">
      <c r="A34" s="13"/>
      <c r="B34" s="33"/>
      <c r="C34" s="73"/>
      <c r="D34" s="73"/>
      <c r="E34" s="72"/>
      <c r="F34" s="72"/>
      <c r="G34" s="72"/>
      <c r="H34" s="72"/>
      <c r="I34" s="72"/>
      <c r="J34" s="74"/>
      <c r="K34" s="73"/>
      <c r="L34" s="73"/>
      <c r="M34" s="73"/>
      <c r="N34" s="74"/>
    </row>
    <row r="35" spans="1:14" ht="12.75">
      <c r="A35" s="10" t="s">
        <v>38</v>
      </c>
      <c r="B35" s="11"/>
      <c r="C35" s="73"/>
      <c r="D35" s="73"/>
      <c r="E35" s="72"/>
      <c r="F35" s="72"/>
      <c r="G35" s="72"/>
      <c r="H35" s="72"/>
      <c r="I35" s="72"/>
      <c r="J35" s="74"/>
      <c r="K35" s="73"/>
      <c r="L35" s="73"/>
      <c r="M35" s="73"/>
      <c r="N35" s="74"/>
    </row>
    <row r="36" spans="1:14" ht="12.75">
      <c r="A36" s="3" t="s">
        <v>39</v>
      </c>
      <c r="B36" s="34" t="s">
        <v>30</v>
      </c>
      <c r="C36" s="73">
        <v>2000</v>
      </c>
      <c r="D36" s="73">
        <v>1800</v>
      </c>
      <c r="E36" s="72">
        <v>30000</v>
      </c>
      <c r="F36" s="72">
        <v>2000</v>
      </c>
      <c r="G36" s="72">
        <v>3000</v>
      </c>
      <c r="H36" s="72">
        <v>2000</v>
      </c>
      <c r="I36" s="72">
        <v>0</v>
      </c>
      <c r="J36" s="74">
        <f>SUM(C36:I36)</f>
        <v>40800</v>
      </c>
      <c r="K36" s="73">
        <v>80000</v>
      </c>
      <c r="L36" s="73">
        <v>1000</v>
      </c>
      <c r="M36" s="73"/>
      <c r="N36" s="74">
        <f t="shared" si="1"/>
        <v>81000</v>
      </c>
    </row>
    <row r="37" spans="1:14" ht="12.75">
      <c r="A37" s="3" t="s">
        <v>136</v>
      </c>
      <c r="B37" s="34" t="s">
        <v>30</v>
      </c>
      <c r="C37" s="73"/>
      <c r="D37" s="73"/>
      <c r="E37" s="72">
        <v>10000</v>
      </c>
      <c r="F37" s="72"/>
      <c r="G37" s="72"/>
      <c r="H37" s="72"/>
      <c r="I37" s="72"/>
      <c r="J37" s="74">
        <f>SUM(C37:I37)</f>
        <v>10000</v>
      </c>
      <c r="K37" s="73">
        <v>12000</v>
      </c>
      <c r="L37" s="73">
        <v>12000</v>
      </c>
      <c r="M37" s="73"/>
      <c r="N37" s="74"/>
    </row>
    <row r="38" spans="1:14" ht="12.75">
      <c r="A38" s="3" t="s">
        <v>135</v>
      </c>
      <c r="B38" s="34" t="s">
        <v>10</v>
      </c>
      <c r="C38" s="73"/>
      <c r="D38" s="73"/>
      <c r="E38" s="72">
        <v>400</v>
      </c>
      <c r="F38" s="72"/>
      <c r="G38" s="72"/>
      <c r="H38" s="72"/>
      <c r="I38" s="72"/>
      <c r="J38" s="74">
        <f>SUM(C38:I38)</f>
        <v>400</v>
      </c>
      <c r="K38" s="73"/>
      <c r="L38" s="73"/>
      <c r="M38" s="73"/>
      <c r="N38" s="74"/>
    </row>
    <row r="39" spans="1:14" ht="12.75">
      <c r="A39" s="72" t="s">
        <v>126</v>
      </c>
      <c r="B39" s="78" t="s">
        <v>10</v>
      </c>
      <c r="C39" s="73">
        <v>12</v>
      </c>
      <c r="D39" s="73">
        <v>36</v>
      </c>
      <c r="E39" s="72"/>
      <c r="F39" s="72"/>
      <c r="G39" s="72"/>
      <c r="H39" s="72"/>
      <c r="I39" s="72"/>
      <c r="J39" s="74">
        <f>SUM(C39:I39)</f>
        <v>48</v>
      </c>
      <c r="K39" s="73">
        <v>36</v>
      </c>
      <c r="L39" s="73"/>
      <c r="M39" s="73"/>
      <c r="N39" s="74"/>
    </row>
    <row r="40" spans="1:14" ht="12.75">
      <c r="A40" s="13"/>
      <c r="B40" s="33"/>
      <c r="C40" s="73"/>
      <c r="D40" s="73"/>
      <c r="E40" s="72"/>
      <c r="F40" s="72"/>
      <c r="G40" s="72"/>
      <c r="H40" s="72"/>
      <c r="I40" s="72"/>
      <c r="J40" s="74"/>
      <c r="K40" s="73"/>
      <c r="L40" s="73"/>
      <c r="M40" s="73"/>
      <c r="N40" s="74"/>
    </row>
    <row r="41" spans="1:14" ht="12.75">
      <c r="A41" s="10" t="s">
        <v>40</v>
      </c>
      <c r="B41" s="11"/>
      <c r="C41" s="73"/>
      <c r="D41" s="73"/>
      <c r="E41" s="72"/>
      <c r="F41" s="72"/>
      <c r="G41" s="72"/>
      <c r="H41" s="72"/>
      <c r="I41" s="72"/>
      <c r="J41" s="74"/>
      <c r="K41" s="73"/>
      <c r="L41" s="73"/>
      <c r="M41" s="73"/>
      <c r="N41" s="74"/>
    </row>
    <row r="42" spans="1:14" ht="12.75">
      <c r="A42" s="13" t="s">
        <v>41</v>
      </c>
      <c r="B42" s="33" t="s">
        <v>32</v>
      </c>
      <c r="C42" s="73">
        <v>10560</v>
      </c>
      <c r="D42" s="73">
        <v>18600</v>
      </c>
      <c r="E42" s="72">
        <v>6000</v>
      </c>
      <c r="F42" s="72">
        <v>6800</v>
      </c>
      <c r="G42" s="72">
        <v>19000</v>
      </c>
      <c r="H42" s="72">
        <v>28800</v>
      </c>
      <c r="I42" s="72">
        <v>0</v>
      </c>
      <c r="J42" s="74">
        <f aca="true" t="shared" si="2" ref="J42:J50">SUM(C42:I42)</f>
        <v>89760</v>
      </c>
      <c r="K42" s="73">
        <v>24000</v>
      </c>
      <c r="L42" s="73">
        <v>16320</v>
      </c>
      <c r="M42" s="73"/>
      <c r="N42" s="74">
        <f t="shared" si="1"/>
        <v>40320</v>
      </c>
    </row>
    <row r="43" spans="1:14" ht="12.75">
      <c r="A43" s="13" t="s">
        <v>42</v>
      </c>
      <c r="B43" s="33" t="s">
        <v>32</v>
      </c>
      <c r="C43" s="73">
        <v>17600</v>
      </c>
      <c r="D43" s="73">
        <v>35600</v>
      </c>
      <c r="E43" s="72">
        <v>60000</v>
      </c>
      <c r="F43" s="72">
        <v>10000</v>
      </c>
      <c r="G43" s="72">
        <v>2000</v>
      </c>
      <c r="H43" s="72">
        <v>0</v>
      </c>
      <c r="I43" s="72">
        <v>0</v>
      </c>
      <c r="J43" s="74">
        <f t="shared" si="2"/>
        <v>125200</v>
      </c>
      <c r="K43" s="73">
        <v>80000</v>
      </c>
      <c r="L43" s="73">
        <v>140000</v>
      </c>
      <c r="M43" s="73"/>
      <c r="N43" s="74">
        <f t="shared" si="1"/>
        <v>220000</v>
      </c>
    </row>
    <row r="44" spans="1:14" ht="12.75">
      <c r="A44" s="13" t="s">
        <v>43</v>
      </c>
      <c r="B44" s="33" t="s">
        <v>32</v>
      </c>
      <c r="C44" s="73"/>
      <c r="D44" s="73"/>
      <c r="E44" s="72">
        <v>30000</v>
      </c>
      <c r="F44" s="72">
        <v>12000</v>
      </c>
      <c r="G44" s="72">
        <v>0</v>
      </c>
      <c r="H44" s="72">
        <v>0</v>
      </c>
      <c r="I44" s="72">
        <v>0</v>
      </c>
      <c r="J44" s="74">
        <f t="shared" si="2"/>
        <v>42000</v>
      </c>
      <c r="K44" s="73">
        <v>890000</v>
      </c>
      <c r="L44" s="73">
        <v>70000</v>
      </c>
      <c r="M44" s="73"/>
      <c r="N44" s="74">
        <f t="shared" si="1"/>
        <v>960000</v>
      </c>
    </row>
    <row r="45" spans="1:14" ht="12.75">
      <c r="A45" s="13" t="s">
        <v>44</v>
      </c>
      <c r="B45" s="33" t="s">
        <v>32</v>
      </c>
      <c r="C45" s="73"/>
      <c r="D45" s="73"/>
      <c r="E45" s="72">
        <v>15000</v>
      </c>
      <c r="F45" s="72">
        <v>2400</v>
      </c>
      <c r="G45" s="72">
        <v>800</v>
      </c>
      <c r="H45" s="72">
        <v>500</v>
      </c>
      <c r="I45" s="72">
        <v>0</v>
      </c>
      <c r="J45" s="74">
        <f t="shared" si="2"/>
        <v>18700</v>
      </c>
      <c r="K45" s="73">
        <v>1500</v>
      </c>
      <c r="L45" s="73">
        <v>4000</v>
      </c>
      <c r="M45" s="73"/>
      <c r="N45" s="74">
        <f t="shared" si="1"/>
        <v>5500</v>
      </c>
    </row>
    <row r="46" spans="1:14" ht="12.75">
      <c r="A46" s="13" t="s">
        <v>131</v>
      </c>
      <c r="B46" s="33" t="s">
        <v>10</v>
      </c>
      <c r="C46" s="73"/>
      <c r="D46" s="73"/>
      <c r="E46" s="72">
        <v>1400</v>
      </c>
      <c r="F46" s="72"/>
      <c r="G46" s="72"/>
      <c r="H46" s="72"/>
      <c r="I46" s="72"/>
      <c r="J46" s="74">
        <f t="shared" si="2"/>
        <v>1400</v>
      </c>
      <c r="K46" s="73"/>
      <c r="L46" s="73"/>
      <c r="M46" s="73"/>
      <c r="N46" s="74"/>
    </row>
    <row r="47" spans="1:14" ht="12.75">
      <c r="A47" s="13" t="s">
        <v>45</v>
      </c>
      <c r="B47" s="33" t="s">
        <v>32</v>
      </c>
      <c r="C47" s="73"/>
      <c r="D47" s="73"/>
      <c r="E47" s="72">
        <v>0</v>
      </c>
      <c r="F47" s="72">
        <v>0</v>
      </c>
      <c r="G47" s="72">
        <v>0</v>
      </c>
      <c r="H47" s="72">
        <v>1500</v>
      </c>
      <c r="I47" s="72">
        <v>0</v>
      </c>
      <c r="J47" s="74">
        <f t="shared" si="2"/>
        <v>1500</v>
      </c>
      <c r="K47" s="73">
        <v>3000</v>
      </c>
      <c r="L47" s="73">
        <v>0</v>
      </c>
      <c r="M47" s="73"/>
      <c r="N47" s="74">
        <f t="shared" si="1"/>
        <v>3000</v>
      </c>
    </row>
    <row r="48" spans="1:14" ht="12.75">
      <c r="A48" s="13" t="s">
        <v>46</v>
      </c>
      <c r="B48" s="33" t="s">
        <v>30</v>
      </c>
      <c r="C48" s="73">
        <v>50</v>
      </c>
      <c r="D48" s="73"/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4">
        <f t="shared" si="2"/>
        <v>50</v>
      </c>
      <c r="K48" s="73">
        <v>600</v>
      </c>
      <c r="L48" s="73">
        <v>280</v>
      </c>
      <c r="M48" s="73"/>
      <c r="N48" s="74">
        <f t="shared" si="1"/>
        <v>880</v>
      </c>
    </row>
    <row r="49" spans="1:14" ht="12.75">
      <c r="A49" s="13" t="s">
        <v>47</v>
      </c>
      <c r="B49" s="33" t="s">
        <v>32</v>
      </c>
      <c r="C49" s="73">
        <v>10560</v>
      </c>
      <c r="D49" s="73">
        <v>18600</v>
      </c>
      <c r="E49" s="72">
        <v>32000</v>
      </c>
      <c r="F49" s="72">
        <v>6800</v>
      </c>
      <c r="G49" s="72">
        <v>19000</v>
      </c>
      <c r="H49" s="72">
        <v>28000</v>
      </c>
      <c r="I49" s="72">
        <v>0</v>
      </c>
      <c r="J49" s="74">
        <f t="shared" si="2"/>
        <v>114960</v>
      </c>
      <c r="K49" s="73">
        <v>45600</v>
      </c>
      <c r="L49" s="73">
        <v>16320</v>
      </c>
      <c r="M49" s="73"/>
      <c r="N49" s="74">
        <f aca="true" t="shared" si="3" ref="N49:N65">SUM(K49:M49)</f>
        <v>61920</v>
      </c>
    </row>
    <row r="50" spans="1:14" ht="12.75">
      <c r="A50" s="3" t="s">
        <v>48</v>
      </c>
      <c r="B50" s="34" t="s">
        <v>10</v>
      </c>
      <c r="C50" s="73">
        <v>400</v>
      </c>
      <c r="D50" s="73">
        <v>4300</v>
      </c>
      <c r="E50" s="72">
        <v>8400</v>
      </c>
      <c r="F50" s="72">
        <v>1350</v>
      </c>
      <c r="G50" s="72">
        <v>4000</v>
      </c>
      <c r="H50" s="72">
        <v>7000</v>
      </c>
      <c r="I50" s="72">
        <v>0</v>
      </c>
      <c r="J50" s="74">
        <f t="shared" si="2"/>
        <v>25450</v>
      </c>
      <c r="K50" s="73">
        <v>1200</v>
      </c>
      <c r="L50" s="73">
        <v>800</v>
      </c>
      <c r="M50" s="73"/>
      <c r="N50" s="74">
        <f t="shared" si="3"/>
        <v>2000</v>
      </c>
    </row>
    <row r="51" spans="1:14" ht="12.75">
      <c r="A51" s="13"/>
      <c r="B51" s="33"/>
      <c r="C51" s="73"/>
      <c r="D51" s="73"/>
      <c r="E51" s="72"/>
      <c r="F51" s="72"/>
      <c r="G51" s="72"/>
      <c r="H51" s="72"/>
      <c r="I51" s="72"/>
      <c r="J51" s="74"/>
      <c r="K51" s="73"/>
      <c r="L51" s="73"/>
      <c r="M51" s="73"/>
      <c r="N51" s="74"/>
    </row>
    <row r="52" spans="1:14" ht="12.75">
      <c r="A52" s="10" t="s">
        <v>49</v>
      </c>
      <c r="B52" s="11"/>
      <c r="C52" s="73"/>
      <c r="D52" s="73"/>
      <c r="E52" s="72"/>
      <c r="F52" s="72"/>
      <c r="G52" s="72"/>
      <c r="H52" s="72"/>
      <c r="I52" s="72"/>
      <c r="J52" s="74"/>
      <c r="K52" s="73"/>
      <c r="L52" s="73"/>
      <c r="M52" s="73"/>
      <c r="N52" s="74"/>
    </row>
    <row r="53" spans="1:14" ht="12.75">
      <c r="A53" s="13" t="s">
        <v>50</v>
      </c>
      <c r="B53" s="33" t="s">
        <v>10</v>
      </c>
      <c r="C53" s="73">
        <v>0</v>
      </c>
      <c r="D53" s="73">
        <v>15600</v>
      </c>
      <c r="E53" s="72">
        <v>17075</v>
      </c>
      <c r="F53" s="72">
        <v>3400</v>
      </c>
      <c r="G53" s="72">
        <v>4900</v>
      </c>
      <c r="H53" s="72">
        <v>1500</v>
      </c>
      <c r="I53" s="72">
        <v>0</v>
      </c>
      <c r="J53" s="74">
        <f aca="true" t="shared" si="4" ref="J53:J76">SUM(C53:I53)</f>
        <v>42475</v>
      </c>
      <c r="K53" s="73">
        <v>2000</v>
      </c>
      <c r="L53" s="73">
        <v>24300</v>
      </c>
      <c r="M53" s="73"/>
      <c r="N53" s="74">
        <f t="shared" si="3"/>
        <v>26300</v>
      </c>
    </row>
    <row r="54" spans="1:14" ht="12.75">
      <c r="A54" s="13" t="s">
        <v>51</v>
      </c>
      <c r="B54" s="33" t="s">
        <v>10</v>
      </c>
      <c r="C54" s="73">
        <v>0</v>
      </c>
      <c r="D54" s="73">
        <v>7360</v>
      </c>
      <c r="E54" s="72">
        <v>13210</v>
      </c>
      <c r="F54" s="72">
        <v>2140</v>
      </c>
      <c r="G54" s="72">
        <v>4900</v>
      </c>
      <c r="H54" s="72">
        <v>1500</v>
      </c>
      <c r="I54" s="72">
        <v>0</v>
      </c>
      <c r="J54" s="74">
        <f t="shared" si="4"/>
        <v>29110</v>
      </c>
      <c r="K54" s="73">
        <v>3000</v>
      </c>
      <c r="L54" s="73">
        <v>800</v>
      </c>
      <c r="M54" s="73"/>
      <c r="N54" s="74">
        <f t="shared" si="3"/>
        <v>3800</v>
      </c>
    </row>
    <row r="55" spans="1:14" ht="12.75">
      <c r="A55" s="13" t="s">
        <v>52</v>
      </c>
      <c r="B55" s="33" t="s">
        <v>10</v>
      </c>
      <c r="C55" s="73">
        <v>0</v>
      </c>
      <c r="D55" s="73">
        <v>425</v>
      </c>
      <c r="E55" s="72">
        <v>0</v>
      </c>
      <c r="F55" s="72">
        <v>190</v>
      </c>
      <c r="G55" s="72">
        <v>0</v>
      </c>
      <c r="H55" s="72">
        <v>0</v>
      </c>
      <c r="I55" s="72">
        <v>0</v>
      </c>
      <c r="J55" s="74">
        <f t="shared" si="4"/>
        <v>615</v>
      </c>
      <c r="K55" s="73">
        <v>500</v>
      </c>
      <c r="L55" s="73">
        <v>250</v>
      </c>
      <c r="M55" s="73"/>
      <c r="N55" s="74">
        <f t="shared" si="3"/>
        <v>750</v>
      </c>
    </row>
    <row r="56" spans="1:14" ht="12.75">
      <c r="A56" s="13" t="s">
        <v>53</v>
      </c>
      <c r="B56" s="33" t="s">
        <v>10</v>
      </c>
      <c r="C56" s="73">
        <v>4400</v>
      </c>
      <c r="D56" s="73"/>
      <c r="E56" s="72">
        <v>0</v>
      </c>
      <c r="F56" s="72">
        <v>0</v>
      </c>
      <c r="G56" s="72">
        <v>3200</v>
      </c>
      <c r="H56" s="72">
        <v>10500</v>
      </c>
      <c r="I56" s="72">
        <v>0</v>
      </c>
      <c r="J56" s="74">
        <f t="shared" si="4"/>
        <v>18100</v>
      </c>
      <c r="K56" s="73">
        <v>5300</v>
      </c>
      <c r="L56" s="73">
        <v>2200</v>
      </c>
      <c r="M56" s="73"/>
      <c r="N56" s="74">
        <f t="shared" si="3"/>
        <v>7500</v>
      </c>
    </row>
    <row r="57" spans="1:14" ht="12.75">
      <c r="A57" s="13" t="s">
        <v>54</v>
      </c>
      <c r="B57" s="33" t="s">
        <v>10</v>
      </c>
      <c r="C57" s="73">
        <v>4400</v>
      </c>
      <c r="D57" s="73"/>
      <c r="E57" s="72">
        <v>0</v>
      </c>
      <c r="F57" s="72">
        <v>0</v>
      </c>
      <c r="G57" s="72">
        <v>3200</v>
      </c>
      <c r="H57" s="72">
        <v>10500</v>
      </c>
      <c r="I57" s="72">
        <v>0</v>
      </c>
      <c r="J57" s="74">
        <f t="shared" si="4"/>
        <v>18100</v>
      </c>
      <c r="K57" s="73">
        <v>16600</v>
      </c>
      <c r="L57" s="73">
        <v>6000</v>
      </c>
      <c r="M57" s="73"/>
      <c r="N57" s="74">
        <f t="shared" si="3"/>
        <v>22600</v>
      </c>
    </row>
    <row r="58" spans="1:14" ht="12.75">
      <c r="A58" s="13" t="s">
        <v>55</v>
      </c>
      <c r="B58" s="33" t="s">
        <v>18</v>
      </c>
      <c r="C58" s="73">
        <v>0</v>
      </c>
      <c r="D58" s="73">
        <v>52</v>
      </c>
      <c r="E58" s="72">
        <v>93</v>
      </c>
      <c r="F58" s="72">
        <v>26</v>
      </c>
      <c r="G58" s="72">
        <v>30</v>
      </c>
      <c r="H58" s="72">
        <v>20</v>
      </c>
      <c r="I58" s="72">
        <v>0</v>
      </c>
      <c r="J58" s="74">
        <f t="shared" si="4"/>
        <v>221</v>
      </c>
      <c r="K58" s="73">
        <v>12</v>
      </c>
      <c r="L58" s="73">
        <v>122</v>
      </c>
      <c r="M58" s="73"/>
      <c r="N58" s="74">
        <f t="shared" si="3"/>
        <v>134</v>
      </c>
    </row>
    <row r="59" spans="1:14" ht="12.75">
      <c r="A59" s="13" t="s">
        <v>56</v>
      </c>
      <c r="B59" s="33" t="s">
        <v>18</v>
      </c>
      <c r="C59" s="73">
        <v>0</v>
      </c>
      <c r="D59" s="73">
        <v>2</v>
      </c>
      <c r="E59" s="72">
        <v>8</v>
      </c>
      <c r="F59" s="72">
        <v>3</v>
      </c>
      <c r="G59" s="72">
        <v>8</v>
      </c>
      <c r="H59" s="72">
        <v>6</v>
      </c>
      <c r="I59" s="72"/>
      <c r="J59" s="74">
        <f t="shared" si="4"/>
        <v>27</v>
      </c>
      <c r="K59" s="73">
        <v>8</v>
      </c>
      <c r="L59" s="73"/>
      <c r="M59" s="73"/>
      <c r="N59" s="74">
        <f t="shared" si="3"/>
        <v>8</v>
      </c>
    </row>
    <row r="60" spans="1:14" ht="12.75">
      <c r="A60" s="13" t="s">
        <v>57</v>
      </c>
      <c r="B60" s="33" t="s">
        <v>18</v>
      </c>
      <c r="C60" s="73">
        <v>0</v>
      </c>
      <c r="D60" s="73">
        <v>8</v>
      </c>
      <c r="E60" s="72">
        <v>21</v>
      </c>
      <c r="F60" s="72">
        <v>2</v>
      </c>
      <c r="G60" s="72">
        <v>0</v>
      </c>
      <c r="H60" s="72">
        <v>2</v>
      </c>
      <c r="I60" s="72"/>
      <c r="J60" s="74">
        <f t="shared" si="4"/>
        <v>33</v>
      </c>
      <c r="K60" s="73"/>
      <c r="L60" s="73"/>
      <c r="M60" s="73"/>
      <c r="N60" s="74">
        <f t="shared" si="3"/>
        <v>0</v>
      </c>
    </row>
    <row r="61" spans="1:14" ht="12.75">
      <c r="A61" s="13" t="s">
        <v>58</v>
      </c>
      <c r="B61" s="33" t="s">
        <v>18</v>
      </c>
      <c r="C61" s="73">
        <v>0</v>
      </c>
      <c r="D61" s="73"/>
      <c r="E61" s="72">
        <v>7</v>
      </c>
      <c r="F61" s="72">
        <v>2</v>
      </c>
      <c r="G61" s="72">
        <v>2</v>
      </c>
      <c r="H61" s="72">
        <v>3</v>
      </c>
      <c r="I61" s="72"/>
      <c r="J61" s="74">
        <f t="shared" si="4"/>
        <v>14</v>
      </c>
      <c r="K61" s="73"/>
      <c r="L61" s="73"/>
      <c r="M61" s="73"/>
      <c r="N61" s="74">
        <f t="shared" si="3"/>
        <v>0</v>
      </c>
    </row>
    <row r="62" spans="1:14" ht="12.75">
      <c r="A62" s="13" t="s">
        <v>59</v>
      </c>
      <c r="B62" s="33" t="s">
        <v>18</v>
      </c>
      <c r="C62" s="73">
        <v>0</v>
      </c>
      <c r="D62" s="73"/>
      <c r="E62" s="72">
        <v>17</v>
      </c>
      <c r="F62" s="72">
        <v>3</v>
      </c>
      <c r="G62" s="72">
        <v>4</v>
      </c>
      <c r="H62" s="72">
        <v>2</v>
      </c>
      <c r="I62" s="72"/>
      <c r="J62" s="74">
        <f t="shared" si="4"/>
        <v>26</v>
      </c>
      <c r="K62" s="73">
        <v>5</v>
      </c>
      <c r="L62" s="73">
        <v>5</v>
      </c>
      <c r="M62" s="73"/>
      <c r="N62" s="74">
        <f t="shared" si="3"/>
        <v>10</v>
      </c>
    </row>
    <row r="63" spans="1:14" ht="12.75">
      <c r="A63" s="13" t="s">
        <v>60</v>
      </c>
      <c r="B63" s="33" t="s">
        <v>18</v>
      </c>
      <c r="C63" s="73">
        <v>0</v>
      </c>
      <c r="D63" s="73">
        <v>6</v>
      </c>
      <c r="E63" s="72">
        <v>7</v>
      </c>
      <c r="F63" s="72">
        <v>0</v>
      </c>
      <c r="G63" s="72">
        <v>7</v>
      </c>
      <c r="H63" s="72"/>
      <c r="I63" s="72">
        <v>0</v>
      </c>
      <c r="J63" s="74">
        <f t="shared" si="4"/>
        <v>20</v>
      </c>
      <c r="K63" s="73"/>
      <c r="L63" s="73"/>
      <c r="M63" s="73"/>
      <c r="N63" s="74">
        <f t="shared" si="3"/>
        <v>0</v>
      </c>
    </row>
    <row r="64" spans="1:14" ht="12.75">
      <c r="A64" s="13" t="s">
        <v>61</v>
      </c>
      <c r="B64" s="33" t="s">
        <v>18</v>
      </c>
      <c r="C64" s="73">
        <v>0</v>
      </c>
      <c r="D64" s="73"/>
      <c r="E64" s="72">
        <v>12</v>
      </c>
      <c r="F64" s="72"/>
      <c r="G64" s="72"/>
      <c r="H64" s="72"/>
      <c r="I64" s="72">
        <v>0</v>
      </c>
      <c r="J64" s="74">
        <f t="shared" si="4"/>
        <v>12</v>
      </c>
      <c r="K64" s="73">
        <v>5</v>
      </c>
      <c r="L64" s="73"/>
      <c r="M64" s="73"/>
      <c r="N64" s="74">
        <f t="shared" si="3"/>
        <v>5</v>
      </c>
    </row>
    <row r="65" spans="1:14" ht="12.75">
      <c r="A65" s="59" t="s">
        <v>103</v>
      </c>
      <c r="B65" s="60" t="s">
        <v>18</v>
      </c>
      <c r="C65" s="73"/>
      <c r="D65" s="73"/>
      <c r="E65" s="72">
        <v>5</v>
      </c>
      <c r="F65" s="72"/>
      <c r="G65" s="72"/>
      <c r="H65" s="72"/>
      <c r="I65" s="72"/>
      <c r="J65" s="74">
        <f t="shared" si="4"/>
        <v>5</v>
      </c>
      <c r="K65" s="73"/>
      <c r="L65" s="73">
        <v>1</v>
      </c>
      <c r="M65" s="73"/>
      <c r="N65" s="74">
        <f t="shared" si="3"/>
        <v>1</v>
      </c>
    </row>
    <row r="66" spans="1:14" ht="12.75">
      <c r="A66" s="13" t="s">
        <v>62</v>
      </c>
      <c r="B66" s="60" t="s">
        <v>18</v>
      </c>
      <c r="C66" s="73"/>
      <c r="D66" s="73"/>
      <c r="E66" s="72">
        <v>0</v>
      </c>
      <c r="F66" s="72">
        <v>0</v>
      </c>
      <c r="G66" s="72"/>
      <c r="H66" s="72"/>
      <c r="I66" s="72"/>
      <c r="J66" s="74">
        <f t="shared" si="4"/>
        <v>0</v>
      </c>
      <c r="K66" s="73"/>
      <c r="L66" s="73"/>
      <c r="M66" s="73"/>
      <c r="N66" s="74">
        <f aca="true" t="shared" si="5" ref="N66:N84">SUM(K66:M66)</f>
        <v>0</v>
      </c>
    </row>
    <row r="67" spans="1:14" ht="12.75">
      <c r="A67" s="13" t="s">
        <v>63</v>
      </c>
      <c r="B67" s="33" t="s">
        <v>18</v>
      </c>
      <c r="C67" s="73"/>
      <c r="D67" s="73"/>
      <c r="E67" s="72">
        <v>0</v>
      </c>
      <c r="F67" s="72"/>
      <c r="G67" s="72"/>
      <c r="H67" s="72"/>
      <c r="I67" s="72"/>
      <c r="J67" s="74">
        <f t="shared" si="4"/>
        <v>0</v>
      </c>
      <c r="K67" s="73"/>
      <c r="L67" s="73"/>
      <c r="M67" s="73"/>
      <c r="N67" s="74">
        <f t="shared" si="5"/>
        <v>0</v>
      </c>
    </row>
    <row r="68" spans="1:14" ht="12.75">
      <c r="A68" s="13" t="s">
        <v>64</v>
      </c>
      <c r="B68" s="33" t="s">
        <v>18</v>
      </c>
      <c r="C68" s="73"/>
      <c r="D68" s="73">
        <v>4</v>
      </c>
      <c r="E68" s="72">
        <v>0</v>
      </c>
      <c r="F68" s="72">
        <v>0</v>
      </c>
      <c r="G68" s="72"/>
      <c r="H68" s="72"/>
      <c r="I68" s="72"/>
      <c r="J68" s="74">
        <f t="shared" si="4"/>
        <v>4</v>
      </c>
      <c r="K68" s="73"/>
      <c r="L68" s="73"/>
      <c r="M68" s="73"/>
      <c r="N68" s="74">
        <f t="shared" si="5"/>
        <v>0</v>
      </c>
    </row>
    <row r="69" spans="1:14" ht="12.75">
      <c r="A69" s="13" t="s">
        <v>99</v>
      </c>
      <c r="B69" s="33" t="s">
        <v>18</v>
      </c>
      <c r="C69" s="73"/>
      <c r="D69" s="73"/>
      <c r="E69" s="72"/>
      <c r="F69" s="72"/>
      <c r="G69" s="72"/>
      <c r="H69" s="72"/>
      <c r="I69" s="72"/>
      <c r="J69" s="74">
        <f t="shared" si="4"/>
        <v>0</v>
      </c>
      <c r="K69" s="73"/>
      <c r="L69" s="73"/>
      <c r="M69" s="73"/>
      <c r="N69" s="74">
        <f t="shared" si="5"/>
        <v>0</v>
      </c>
    </row>
    <row r="70" spans="1:14" ht="12.75">
      <c r="A70" s="13" t="s">
        <v>66</v>
      </c>
      <c r="B70" s="33" t="s">
        <v>18</v>
      </c>
      <c r="C70" s="73"/>
      <c r="D70" s="73"/>
      <c r="E70" s="72"/>
      <c r="F70" s="72"/>
      <c r="G70" s="72"/>
      <c r="H70" s="72"/>
      <c r="I70" s="72"/>
      <c r="J70" s="74">
        <f t="shared" si="4"/>
        <v>0</v>
      </c>
      <c r="K70" s="73"/>
      <c r="L70" s="73"/>
      <c r="M70" s="73"/>
      <c r="N70" s="74">
        <f t="shared" si="5"/>
        <v>0</v>
      </c>
    </row>
    <row r="71" spans="1:14" ht="12.75">
      <c r="A71" s="13" t="s">
        <v>67</v>
      </c>
      <c r="B71" s="33" t="s">
        <v>18</v>
      </c>
      <c r="C71" s="73"/>
      <c r="D71" s="73"/>
      <c r="E71" s="72"/>
      <c r="F71" s="72"/>
      <c r="G71" s="72"/>
      <c r="H71" s="72"/>
      <c r="I71" s="72"/>
      <c r="J71" s="74">
        <f t="shared" si="4"/>
        <v>0</v>
      </c>
      <c r="K71" s="73"/>
      <c r="L71" s="73"/>
      <c r="M71" s="73"/>
      <c r="N71" s="74">
        <f t="shared" si="5"/>
        <v>0</v>
      </c>
    </row>
    <row r="72" spans="1:14" ht="12.75">
      <c r="A72" s="13" t="s">
        <v>68</v>
      </c>
      <c r="B72" s="33" t="s">
        <v>18</v>
      </c>
      <c r="C72" s="73"/>
      <c r="D72" s="73"/>
      <c r="E72" s="72">
        <v>0</v>
      </c>
      <c r="F72" s="72"/>
      <c r="G72" s="72"/>
      <c r="H72" s="72"/>
      <c r="I72" s="72">
        <v>0</v>
      </c>
      <c r="J72" s="74">
        <f t="shared" si="4"/>
        <v>0</v>
      </c>
      <c r="K72" s="73"/>
      <c r="L72" s="73"/>
      <c r="M72" s="73"/>
      <c r="N72" s="74">
        <f t="shared" si="5"/>
        <v>0</v>
      </c>
    </row>
    <row r="73" spans="1:14" ht="12.75">
      <c r="A73" s="13" t="s">
        <v>69</v>
      </c>
      <c r="B73" s="25" t="s">
        <v>18</v>
      </c>
      <c r="C73" s="73"/>
      <c r="D73" s="73"/>
      <c r="E73" s="72"/>
      <c r="F73" s="72"/>
      <c r="G73" s="72"/>
      <c r="H73" s="72"/>
      <c r="I73" s="72">
        <v>0</v>
      </c>
      <c r="J73" s="74">
        <f t="shared" si="4"/>
        <v>0</v>
      </c>
      <c r="K73" s="73"/>
      <c r="L73" s="73"/>
      <c r="M73" s="73"/>
      <c r="N73" s="74">
        <f t="shared" si="5"/>
        <v>0</v>
      </c>
    </row>
    <row r="74" spans="1:14" ht="12.75">
      <c r="A74" s="59" t="s">
        <v>104</v>
      </c>
      <c r="B74" s="58" t="s">
        <v>18</v>
      </c>
      <c r="C74" s="73"/>
      <c r="D74" s="73"/>
      <c r="E74" s="72"/>
      <c r="F74" s="72"/>
      <c r="G74" s="72"/>
      <c r="H74" s="72"/>
      <c r="I74" s="72"/>
      <c r="J74" s="74">
        <f t="shared" si="4"/>
        <v>0</v>
      </c>
      <c r="K74" s="73"/>
      <c r="L74" s="73"/>
      <c r="M74" s="73"/>
      <c r="N74" s="74">
        <f t="shared" si="5"/>
        <v>0</v>
      </c>
    </row>
    <row r="75" spans="1:14" ht="12.75">
      <c r="A75" s="59" t="s">
        <v>105</v>
      </c>
      <c r="B75" s="58" t="s">
        <v>18</v>
      </c>
      <c r="C75" s="73"/>
      <c r="D75" s="73"/>
      <c r="E75" s="72"/>
      <c r="F75" s="72"/>
      <c r="G75" s="72"/>
      <c r="H75" s="72"/>
      <c r="I75" s="72"/>
      <c r="J75" s="74">
        <f t="shared" si="4"/>
        <v>0</v>
      </c>
      <c r="K75" s="73"/>
      <c r="L75" s="73"/>
      <c r="M75" s="73"/>
      <c r="N75" s="74">
        <f t="shared" si="5"/>
        <v>0</v>
      </c>
    </row>
    <row r="76" spans="1:14" ht="12.75">
      <c r="A76" s="3" t="s">
        <v>70</v>
      </c>
      <c r="B76" s="26" t="s">
        <v>18</v>
      </c>
      <c r="C76" s="73"/>
      <c r="D76" s="73"/>
      <c r="E76" s="72"/>
      <c r="F76" s="72"/>
      <c r="G76" s="72"/>
      <c r="H76" s="72"/>
      <c r="I76" s="72"/>
      <c r="J76" s="74">
        <f t="shared" si="4"/>
        <v>0</v>
      </c>
      <c r="K76" s="73"/>
      <c r="L76" s="73"/>
      <c r="M76" s="73"/>
      <c r="N76" s="74">
        <f t="shared" si="5"/>
        <v>0</v>
      </c>
    </row>
    <row r="77" spans="1:14" ht="12.75">
      <c r="A77" s="13"/>
      <c r="B77" s="33"/>
      <c r="C77" s="73"/>
      <c r="D77" s="73"/>
      <c r="E77" s="72"/>
      <c r="F77" s="72"/>
      <c r="G77" s="72"/>
      <c r="H77" s="72"/>
      <c r="I77" s="72"/>
      <c r="J77" s="74"/>
      <c r="K77" s="73"/>
      <c r="L77" s="73"/>
      <c r="M77" s="73"/>
      <c r="N77" s="74"/>
    </row>
    <row r="78" spans="1:14" ht="12.75">
      <c r="A78" s="10" t="s">
        <v>71</v>
      </c>
      <c r="B78" s="11"/>
      <c r="C78" s="73"/>
      <c r="D78" s="73"/>
      <c r="E78" s="72"/>
      <c r="F78" s="72"/>
      <c r="G78" s="72"/>
      <c r="H78" s="72"/>
      <c r="I78" s="72"/>
      <c r="J78" s="74"/>
      <c r="K78" s="73"/>
      <c r="L78" s="73"/>
      <c r="M78" s="73"/>
      <c r="N78" s="74"/>
    </row>
    <row r="79" spans="1:14" ht="12.75">
      <c r="A79" s="13" t="s">
        <v>72</v>
      </c>
      <c r="B79" s="33" t="s">
        <v>30</v>
      </c>
      <c r="C79" s="73"/>
      <c r="D79" s="73"/>
      <c r="E79" s="72">
        <v>0</v>
      </c>
      <c r="F79" s="72">
        <v>0</v>
      </c>
      <c r="G79" s="72">
        <v>0</v>
      </c>
      <c r="H79" s="72">
        <v>0</v>
      </c>
      <c r="I79" s="72">
        <v>0</v>
      </c>
      <c r="J79" s="74">
        <f aca="true" t="shared" si="6" ref="J79:J85">SUM(C79:I79)</f>
        <v>0</v>
      </c>
      <c r="K79" s="73"/>
      <c r="L79" s="73">
        <v>0</v>
      </c>
      <c r="M79" s="73"/>
      <c r="N79" s="74">
        <f t="shared" si="5"/>
        <v>0</v>
      </c>
    </row>
    <row r="80" spans="1:14" ht="12.75">
      <c r="A80" s="13" t="s">
        <v>73</v>
      </c>
      <c r="B80" s="33" t="s">
        <v>30</v>
      </c>
      <c r="C80" s="73"/>
      <c r="D80" s="73"/>
      <c r="E80" s="72">
        <v>0</v>
      </c>
      <c r="F80" s="72">
        <v>0</v>
      </c>
      <c r="G80" s="72">
        <v>0</v>
      </c>
      <c r="H80" s="72">
        <v>0</v>
      </c>
      <c r="I80" s="72">
        <v>0</v>
      </c>
      <c r="J80" s="74">
        <f t="shared" si="6"/>
        <v>0</v>
      </c>
      <c r="K80" s="73"/>
      <c r="L80" s="73">
        <v>0</v>
      </c>
      <c r="M80" s="73"/>
      <c r="N80" s="74">
        <f t="shared" si="5"/>
        <v>0</v>
      </c>
    </row>
    <row r="81" spans="1:14" ht="12.75">
      <c r="A81" s="13" t="s">
        <v>132</v>
      </c>
      <c r="B81" s="33" t="s">
        <v>30</v>
      </c>
      <c r="C81" s="73"/>
      <c r="D81" s="73"/>
      <c r="E81" s="72">
        <v>18000</v>
      </c>
      <c r="F81" s="72"/>
      <c r="G81" s="72"/>
      <c r="H81" s="72"/>
      <c r="I81" s="72"/>
      <c r="J81" s="74">
        <f t="shared" si="6"/>
        <v>18000</v>
      </c>
      <c r="K81" s="73"/>
      <c r="L81" s="73"/>
      <c r="M81" s="73"/>
      <c r="N81" s="74"/>
    </row>
    <row r="82" spans="1:14" ht="12.75">
      <c r="A82" s="13" t="s">
        <v>74</v>
      </c>
      <c r="B82" s="33" t="s">
        <v>30</v>
      </c>
      <c r="C82" s="73">
        <v>80</v>
      </c>
      <c r="D82" s="73"/>
      <c r="E82" s="72">
        <v>900</v>
      </c>
      <c r="F82" s="72">
        <v>1200</v>
      </c>
      <c r="G82" s="72">
        <v>2850</v>
      </c>
      <c r="H82" s="72">
        <v>0</v>
      </c>
      <c r="I82" s="72">
        <v>0</v>
      </c>
      <c r="J82" s="74">
        <f t="shared" si="6"/>
        <v>5030</v>
      </c>
      <c r="K82" s="73">
        <v>3000</v>
      </c>
      <c r="L82" s="73">
        <v>1750</v>
      </c>
      <c r="M82" s="73"/>
      <c r="N82" s="74">
        <f t="shared" si="5"/>
        <v>4750</v>
      </c>
    </row>
    <row r="83" spans="1:14" ht="12.75">
      <c r="A83" s="13" t="s">
        <v>75</v>
      </c>
      <c r="B83" s="33" t="s">
        <v>30</v>
      </c>
      <c r="C83" s="73"/>
      <c r="D83" s="73"/>
      <c r="E83" s="72">
        <v>8800</v>
      </c>
      <c r="F83" s="72">
        <v>0</v>
      </c>
      <c r="G83" s="72">
        <v>0</v>
      </c>
      <c r="H83" s="72">
        <v>0</v>
      </c>
      <c r="I83" s="72">
        <v>0</v>
      </c>
      <c r="J83" s="74">
        <f t="shared" si="6"/>
        <v>8800</v>
      </c>
      <c r="K83" s="73"/>
      <c r="L83" s="73">
        <v>0</v>
      </c>
      <c r="M83" s="73"/>
      <c r="N83" s="74">
        <f t="shared" si="5"/>
        <v>0</v>
      </c>
    </row>
    <row r="84" spans="1:14" ht="12.75">
      <c r="A84" s="13" t="s">
        <v>76</v>
      </c>
      <c r="B84" s="33" t="s">
        <v>30</v>
      </c>
      <c r="C84" s="73"/>
      <c r="D84" s="73"/>
      <c r="E84" s="72">
        <v>1200</v>
      </c>
      <c r="F84" s="72">
        <v>90</v>
      </c>
      <c r="G84" s="72">
        <v>0</v>
      </c>
      <c r="H84" s="72">
        <v>0</v>
      </c>
      <c r="I84" s="72">
        <v>0</v>
      </c>
      <c r="J84" s="74">
        <f t="shared" si="6"/>
        <v>1290</v>
      </c>
      <c r="K84" s="73"/>
      <c r="L84" s="73">
        <v>600</v>
      </c>
      <c r="M84" s="73"/>
      <c r="N84" s="74">
        <f t="shared" si="5"/>
        <v>600</v>
      </c>
    </row>
    <row r="85" spans="1:14" ht="12.75">
      <c r="A85" s="3" t="s">
        <v>124</v>
      </c>
      <c r="B85" s="34" t="s">
        <v>30</v>
      </c>
      <c r="C85" s="73"/>
      <c r="D85" s="73"/>
      <c r="E85" s="72">
        <v>0</v>
      </c>
      <c r="F85" s="72">
        <v>900</v>
      </c>
      <c r="G85" s="72">
        <v>1270</v>
      </c>
      <c r="H85" s="72">
        <v>3840</v>
      </c>
      <c r="I85" s="72">
        <v>0</v>
      </c>
      <c r="J85" s="74">
        <f t="shared" si="6"/>
        <v>6010</v>
      </c>
      <c r="K85" s="73"/>
      <c r="L85" s="73">
        <v>800</v>
      </c>
      <c r="M85" s="73"/>
      <c r="N85" s="74">
        <f>SUM(K85:M85)</f>
        <v>800</v>
      </c>
    </row>
    <row r="86" spans="1:14" ht="12.75">
      <c r="A86" s="13"/>
      <c r="B86" s="33"/>
      <c r="C86" s="73"/>
      <c r="D86" s="73"/>
      <c r="E86" s="72"/>
      <c r="F86" s="72"/>
      <c r="G86" s="72"/>
      <c r="H86" s="72"/>
      <c r="I86" s="72"/>
      <c r="J86" s="74"/>
      <c r="K86" s="73"/>
      <c r="L86" s="73"/>
      <c r="M86" s="73"/>
      <c r="N86" s="74"/>
    </row>
    <row r="87" spans="1:14" ht="12.75">
      <c r="A87" s="10" t="s">
        <v>77</v>
      </c>
      <c r="B87" s="35"/>
      <c r="C87" s="73"/>
      <c r="D87" s="73"/>
      <c r="E87" s="72"/>
      <c r="F87" s="72"/>
      <c r="G87" s="72"/>
      <c r="H87" s="72"/>
      <c r="I87" s="72"/>
      <c r="J87" s="74"/>
      <c r="K87" s="73"/>
      <c r="L87" s="73"/>
      <c r="M87" s="73"/>
      <c r="N87" s="74"/>
    </row>
    <row r="88" spans="1:14" ht="12.75">
      <c r="A88" s="13" t="s">
        <v>101</v>
      </c>
      <c r="B88" s="33" t="s">
        <v>10</v>
      </c>
      <c r="C88" s="73"/>
      <c r="D88" s="73"/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4">
        <f>SUM(C88:I88)</f>
        <v>0</v>
      </c>
      <c r="K88" s="73"/>
      <c r="L88" s="73">
        <v>0</v>
      </c>
      <c r="M88" s="73"/>
      <c r="N88" s="74">
        <f>SUM(K88:M88)</f>
        <v>0</v>
      </c>
    </row>
    <row r="89" spans="1:14" ht="12.75">
      <c r="A89" s="13" t="s">
        <v>78</v>
      </c>
      <c r="B89" s="33" t="s">
        <v>10</v>
      </c>
      <c r="C89" s="73"/>
      <c r="D89" s="73"/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4">
        <f>SUM(C89:I89)</f>
        <v>0</v>
      </c>
      <c r="K89" s="73"/>
      <c r="L89" s="73"/>
      <c r="M89" s="73"/>
      <c r="N89" s="74">
        <f>SUM(K89:M89)</f>
        <v>0</v>
      </c>
    </row>
    <row r="90" spans="1:14" ht="12.75">
      <c r="A90" s="13" t="s">
        <v>79</v>
      </c>
      <c r="B90" s="33" t="s">
        <v>10</v>
      </c>
      <c r="C90" s="73"/>
      <c r="D90" s="73"/>
      <c r="E90" s="72">
        <v>0</v>
      </c>
      <c r="F90" s="72">
        <v>0</v>
      </c>
      <c r="G90" s="72">
        <v>0</v>
      </c>
      <c r="H90" s="72">
        <v>0</v>
      </c>
      <c r="I90" s="72">
        <v>0</v>
      </c>
      <c r="J90" s="74">
        <f>SUM(C90:I90)</f>
        <v>0</v>
      </c>
      <c r="K90" s="73"/>
      <c r="L90" s="73">
        <v>0</v>
      </c>
      <c r="M90" s="73"/>
      <c r="N90" s="74">
        <f>SUM(K90:M90)</f>
        <v>0</v>
      </c>
    </row>
    <row r="91" spans="1:14" ht="12.75">
      <c r="A91" s="13" t="s">
        <v>133</v>
      </c>
      <c r="B91" s="33" t="s">
        <v>10</v>
      </c>
      <c r="C91" s="73"/>
      <c r="D91" s="73"/>
      <c r="E91" s="72">
        <v>60</v>
      </c>
      <c r="F91" s="72"/>
      <c r="G91" s="72"/>
      <c r="H91" s="72"/>
      <c r="I91" s="72"/>
      <c r="J91" s="74">
        <f>SUM(C91:I91)</f>
        <v>60</v>
      </c>
      <c r="K91" s="73"/>
      <c r="L91" s="73"/>
      <c r="M91" s="73"/>
      <c r="N91" s="74"/>
    </row>
    <row r="92" spans="1:14" ht="12.75">
      <c r="A92" s="2" t="s">
        <v>134</v>
      </c>
      <c r="B92" s="32" t="s">
        <v>32</v>
      </c>
      <c r="C92" s="73"/>
      <c r="D92" s="73"/>
      <c r="E92" s="72">
        <v>160000</v>
      </c>
      <c r="F92" s="72"/>
      <c r="G92" s="72"/>
      <c r="H92" s="72"/>
      <c r="I92" s="72"/>
      <c r="J92" s="74">
        <f>SUM(C92:I92)</f>
        <v>160000</v>
      </c>
      <c r="K92" s="73"/>
      <c r="L92" s="73"/>
      <c r="M92" s="73"/>
      <c r="N92" s="74"/>
    </row>
    <row r="93" spans="1:14" ht="12.75">
      <c r="A93" s="3" t="s">
        <v>80</v>
      </c>
      <c r="B93" s="34" t="s">
        <v>10</v>
      </c>
      <c r="C93" s="73"/>
      <c r="D93" s="73"/>
      <c r="E93" s="72">
        <v>0</v>
      </c>
      <c r="F93" s="72">
        <v>0</v>
      </c>
      <c r="G93" s="72">
        <v>0</v>
      </c>
      <c r="H93" s="72">
        <v>0</v>
      </c>
      <c r="I93" s="72">
        <v>0</v>
      </c>
      <c r="J93" s="74">
        <f>SUM(C93:I93)</f>
        <v>0</v>
      </c>
      <c r="K93" s="73"/>
      <c r="L93" s="73">
        <v>0</v>
      </c>
      <c r="M93" s="73"/>
      <c r="N93" s="74">
        <f>SUM(K93:M93)</f>
        <v>0</v>
      </c>
    </row>
    <row r="94" spans="1:14" ht="12.75">
      <c r="A94" s="13"/>
      <c r="B94" s="33"/>
      <c r="C94" s="73"/>
      <c r="D94" s="73"/>
      <c r="E94" s="72"/>
      <c r="F94" s="72"/>
      <c r="G94" s="72"/>
      <c r="H94" s="72"/>
      <c r="I94" s="72"/>
      <c r="J94" s="74"/>
      <c r="K94" s="73"/>
      <c r="L94" s="73"/>
      <c r="M94" s="73"/>
      <c r="N94" s="74"/>
    </row>
    <row r="95" spans="1:14" ht="12.75">
      <c r="A95" s="10" t="s">
        <v>81</v>
      </c>
      <c r="B95" s="11"/>
      <c r="C95" s="73"/>
      <c r="D95" s="73"/>
      <c r="E95" s="72"/>
      <c r="F95" s="72"/>
      <c r="G95" s="72"/>
      <c r="H95" s="72"/>
      <c r="I95" s="72"/>
      <c r="J95" s="74"/>
      <c r="K95" s="73"/>
      <c r="L95" s="73"/>
      <c r="M95" s="73"/>
      <c r="N95" s="74"/>
    </row>
    <row r="96" spans="1:14" ht="12.75">
      <c r="A96" s="13" t="s">
        <v>82</v>
      </c>
      <c r="B96" s="33" t="s">
        <v>30</v>
      </c>
      <c r="C96" s="73"/>
      <c r="D96" s="73"/>
      <c r="E96" s="72">
        <v>12820</v>
      </c>
      <c r="F96" s="72">
        <v>4350</v>
      </c>
      <c r="G96" s="72">
        <v>3650</v>
      </c>
      <c r="H96" s="72">
        <v>0</v>
      </c>
      <c r="I96" s="72">
        <v>0</v>
      </c>
      <c r="J96" s="74">
        <f>SUM(C96:I96)</f>
        <v>20820</v>
      </c>
      <c r="K96" s="73">
        <v>420</v>
      </c>
      <c r="L96" s="73"/>
      <c r="M96" s="73"/>
      <c r="N96" s="74">
        <f>SUM(K96:M96)</f>
        <v>420</v>
      </c>
    </row>
    <row r="97" spans="1:14" ht="12.75">
      <c r="A97" s="13" t="s">
        <v>83</v>
      </c>
      <c r="B97" s="33" t="s">
        <v>18</v>
      </c>
      <c r="C97" s="73"/>
      <c r="D97" s="73"/>
      <c r="E97" s="73"/>
      <c r="F97" s="72"/>
      <c r="G97" s="72">
        <v>2</v>
      </c>
      <c r="H97" s="72"/>
      <c r="I97" s="72"/>
      <c r="J97" s="74">
        <f>SUM(C97:I97)</f>
        <v>2</v>
      </c>
      <c r="K97" s="73"/>
      <c r="L97" s="73"/>
      <c r="M97" s="73"/>
      <c r="N97" s="74"/>
    </row>
    <row r="98" spans="1:14" ht="12.75">
      <c r="A98" s="13" t="s">
        <v>123</v>
      </c>
      <c r="B98" s="33" t="s">
        <v>30</v>
      </c>
      <c r="C98" s="73"/>
      <c r="D98" s="73"/>
      <c r="E98" s="73">
        <v>0</v>
      </c>
      <c r="F98" s="72">
        <v>0</v>
      </c>
      <c r="G98" s="72">
        <v>320</v>
      </c>
      <c r="H98" s="72">
        <v>0</v>
      </c>
      <c r="I98" s="72">
        <v>0</v>
      </c>
      <c r="J98" s="74">
        <f>SUM(C98:I98)</f>
        <v>320</v>
      </c>
      <c r="K98" s="73"/>
      <c r="L98" s="73"/>
      <c r="M98" s="73"/>
      <c r="N98" s="74">
        <f>SUM(K98:M98)</f>
        <v>0</v>
      </c>
    </row>
    <row r="99" spans="1:14" ht="12.75">
      <c r="A99" s="13" t="s">
        <v>84</v>
      </c>
      <c r="B99" s="33" t="s">
        <v>30</v>
      </c>
      <c r="C99" s="73"/>
      <c r="D99" s="73"/>
      <c r="E99" s="73">
        <v>0</v>
      </c>
      <c r="F99" s="72">
        <v>0</v>
      </c>
      <c r="G99" s="72">
        <v>0</v>
      </c>
      <c r="H99" s="72">
        <v>0</v>
      </c>
      <c r="I99" s="72">
        <v>0</v>
      </c>
      <c r="J99" s="74">
        <f>SUM(C99:I99)</f>
        <v>0</v>
      </c>
      <c r="K99" s="73"/>
      <c r="L99" s="73"/>
      <c r="M99" s="73"/>
      <c r="N99" s="74">
        <f>SUM(K99:M99)</f>
        <v>0</v>
      </c>
    </row>
    <row r="100" spans="1:14" ht="12.75">
      <c r="A100" s="13" t="s">
        <v>85</v>
      </c>
      <c r="B100" s="33" t="s">
        <v>30</v>
      </c>
      <c r="C100" s="73"/>
      <c r="D100" s="73"/>
      <c r="E100" s="73">
        <v>5000</v>
      </c>
      <c r="F100" s="72">
        <v>2000</v>
      </c>
      <c r="G100" s="72">
        <v>2100</v>
      </c>
      <c r="H100" s="72">
        <v>0</v>
      </c>
      <c r="I100" s="72">
        <v>0</v>
      </c>
      <c r="J100" s="74">
        <f>SUM(C100:I100)</f>
        <v>9100</v>
      </c>
      <c r="K100" s="73"/>
      <c r="L100" s="73"/>
      <c r="M100" s="73"/>
      <c r="N100" s="74">
        <f>SUM(K100:M100)</f>
        <v>0</v>
      </c>
    </row>
    <row r="101" spans="1:14" ht="12.75">
      <c r="A101" s="13" t="s">
        <v>86</v>
      </c>
      <c r="B101" s="33" t="s">
        <v>10</v>
      </c>
      <c r="C101" s="73"/>
      <c r="D101" s="73"/>
      <c r="E101" s="73">
        <v>2500</v>
      </c>
      <c r="F101" s="72">
        <v>1000</v>
      </c>
      <c r="G101" s="72">
        <v>700</v>
      </c>
      <c r="H101" s="72">
        <v>1200</v>
      </c>
      <c r="I101" s="72">
        <v>0</v>
      </c>
      <c r="J101" s="74">
        <f>SUM(C101:I101)</f>
        <v>5400</v>
      </c>
      <c r="K101" s="73"/>
      <c r="L101" s="73">
        <v>5000</v>
      </c>
      <c r="M101" s="73"/>
      <c r="N101" s="74">
        <f>SUM(K101:M101)</f>
        <v>5000</v>
      </c>
    </row>
    <row r="102" spans="1:14" ht="12.75">
      <c r="A102" s="2" t="s">
        <v>128</v>
      </c>
      <c r="B102" s="32" t="s">
        <v>32</v>
      </c>
      <c r="C102" s="73"/>
      <c r="D102" s="73"/>
      <c r="E102" s="73">
        <v>57000</v>
      </c>
      <c r="F102" s="72">
        <v>67500</v>
      </c>
      <c r="G102" s="72"/>
      <c r="H102" s="72"/>
      <c r="I102" s="72"/>
      <c r="J102" s="74">
        <f aca="true" t="shared" si="7" ref="J102:J107">SUM(C102:I102)</f>
        <v>124500</v>
      </c>
      <c r="K102" s="73"/>
      <c r="L102" s="73"/>
      <c r="M102" s="73"/>
      <c r="N102" s="74"/>
    </row>
    <row r="103" spans="1:14" ht="12.75">
      <c r="A103" s="2" t="s">
        <v>129</v>
      </c>
      <c r="B103" s="32" t="s">
        <v>32</v>
      </c>
      <c r="C103" s="73"/>
      <c r="D103" s="73"/>
      <c r="E103" s="73">
        <v>38000</v>
      </c>
      <c r="F103" s="72"/>
      <c r="G103" s="72"/>
      <c r="H103" s="72"/>
      <c r="I103" s="72"/>
      <c r="J103" s="74">
        <f t="shared" si="7"/>
        <v>38000</v>
      </c>
      <c r="K103" s="73"/>
      <c r="L103" s="73"/>
      <c r="M103" s="73"/>
      <c r="N103" s="74"/>
    </row>
    <row r="104" spans="1:14" ht="12.75">
      <c r="A104" s="2" t="s">
        <v>130</v>
      </c>
      <c r="B104" s="32" t="s">
        <v>32</v>
      </c>
      <c r="C104" s="73"/>
      <c r="D104" s="73"/>
      <c r="E104" s="73">
        <v>68000</v>
      </c>
      <c r="F104" s="72"/>
      <c r="G104" s="72"/>
      <c r="H104" s="72"/>
      <c r="I104" s="72"/>
      <c r="J104" s="74">
        <f t="shared" si="7"/>
        <v>68000</v>
      </c>
      <c r="K104" s="73"/>
      <c r="L104" s="73"/>
      <c r="M104" s="73"/>
      <c r="N104" s="74"/>
    </row>
    <row r="105" spans="1:14" ht="12.75">
      <c r="A105" s="2" t="s">
        <v>137</v>
      </c>
      <c r="B105" s="32" t="s">
        <v>18</v>
      </c>
      <c r="C105" s="73"/>
      <c r="D105" s="73"/>
      <c r="E105" s="73">
        <v>20</v>
      </c>
      <c r="F105" s="72"/>
      <c r="G105" s="72"/>
      <c r="H105" s="72"/>
      <c r="I105" s="72"/>
      <c r="J105" s="74">
        <f t="shared" si="7"/>
        <v>20</v>
      </c>
      <c r="K105" s="73"/>
      <c r="L105" s="73"/>
      <c r="M105" s="73"/>
      <c r="N105" s="74"/>
    </row>
    <row r="106" spans="1:14" ht="12.75">
      <c r="A106" s="2" t="s">
        <v>138</v>
      </c>
      <c r="B106" s="32" t="s">
        <v>18</v>
      </c>
      <c r="C106" s="73"/>
      <c r="D106" s="73"/>
      <c r="E106" s="73">
        <v>15</v>
      </c>
      <c r="F106" s="72"/>
      <c r="G106" s="72"/>
      <c r="H106" s="72"/>
      <c r="I106" s="72"/>
      <c r="J106" s="74">
        <f t="shared" si="7"/>
        <v>15</v>
      </c>
      <c r="K106" s="73"/>
      <c r="L106" s="73"/>
      <c r="M106" s="73"/>
      <c r="N106" s="74"/>
    </row>
    <row r="107" spans="1:14" ht="12.75">
      <c r="A107" s="2" t="s">
        <v>139</v>
      </c>
      <c r="B107" s="32" t="s">
        <v>18</v>
      </c>
      <c r="C107" s="73"/>
      <c r="D107" s="73"/>
      <c r="E107" s="73">
        <v>3</v>
      </c>
      <c r="F107" s="72"/>
      <c r="G107" s="72"/>
      <c r="H107" s="72"/>
      <c r="I107" s="72"/>
      <c r="J107" s="74">
        <f t="shared" si="7"/>
        <v>3</v>
      </c>
      <c r="K107" s="73"/>
      <c r="L107" s="73"/>
      <c r="M107" s="73"/>
      <c r="N107" s="74"/>
    </row>
    <row r="108" spans="1:14" ht="12.75">
      <c r="A108" s="3" t="s">
        <v>87</v>
      </c>
      <c r="B108" s="34" t="s">
        <v>32</v>
      </c>
      <c r="C108" s="73"/>
      <c r="D108" s="73"/>
      <c r="E108" s="73">
        <v>32000</v>
      </c>
      <c r="F108" s="73">
        <v>0</v>
      </c>
      <c r="G108" s="72">
        <v>0</v>
      </c>
      <c r="H108" s="72">
        <v>0</v>
      </c>
      <c r="I108" s="72">
        <v>0</v>
      </c>
      <c r="J108" s="74">
        <f>SUM(C108:I108)</f>
        <v>32000</v>
      </c>
      <c r="K108" s="73"/>
      <c r="L108" s="73"/>
      <c r="M108" s="73"/>
      <c r="N108" s="74">
        <f>SUM(K108:M108)</f>
        <v>0</v>
      </c>
    </row>
    <row r="109" spans="1:14" ht="12.75">
      <c r="A109" s="13"/>
      <c r="B109" s="33"/>
      <c r="C109" s="73"/>
      <c r="D109" s="73"/>
      <c r="E109" s="72"/>
      <c r="F109" s="72"/>
      <c r="G109" s="72"/>
      <c r="H109" s="72"/>
      <c r="I109" s="72"/>
      <c r="J109" s="74"/>
      <c r="K109" s="73"/>
      <c r="L109" s="73"/>
      <c r="M109" s="73"/>
      <c r="N109" s="74"/>
    </row>
    <row r="110" spans="1:14" ht="12.75">
      <c r="A110" s="10" t="s">
        <v>88</v>
      </c>
      <c r="B110" s="11"/>
      <c r="C110" s="73"/>
      <c r="D110" s="73"/>
      <c r="E110" s="72"/>
      <c r="F110" s="72"/>
      <c r="G110" s="72"/>
      <c r="H110" s="72"/>
      <c r="I110" s="72"/>
      <c r="J110" s="74"/>
      <c r="K110" s="73"/>
      <c r="L110" s="73"/>
      <c r="M110" s="73"/>
      <c r="N110" s="74"/>
    </row>
    <row r="111" spans="1:14" ht="12.75">
      <c r="A111" s="13" t="s">
        <v>89</v>
      </c>
      <c r="B111" s="33" t="s">
        <v>10</v>
      </c>
      <c r="C111" s="73">
        <v>4400</v>
      </c>
      <c r="D111" s="73"/>
      <c r="E111" s="72">
        <v>0</v>
      </c>
      <c r="F111" s="72">
        <v>0</v>
      </c>
      <c r="G111" s="72">
        <v>3200</v>
      </c>
      <c r="H111" s="72">
        <v>12000</v>
      </c>
      <c r="I111" s="72">
        <v>0</v>
      </c>
      <c r="J111" s="74">
        <f>SUM(C111:I111)</f>
        <v>19600</v>
      </c>
      <c r="K111" s="73">
        <v>15600</v>
      </c>
      <c r="L111" s="73">
        <v>6000</v>
      </c>
      <c r="M111" s="73"/>
      <c r="N111" s="74">
        <f aca="true" t="shared" si="8" ref="N111:N119">SUM(K111:M111)</f>
        <v>21600</v>
      </c>
    </row>
    <row r="112" spans="1:14" ht="12.75">
      <c r="A112" s="13" t="s">
        <v>90</v>
      </c>
      <c r="B112" s="33" t="s">
        <v>10</v>
      </c>
      <c r="C112" s="73">
        <v>4400</v>
      </c>
      <c r="D112" s="73"/>
      <c r="E112" s="72">
        <v>0</v>
      </c>
      <c r="F112" s="72">
        <v>0</v>
      </c>
      <c r="G112" s="72">
        <v>3200</v>
      </c>
      <c r="H112" s="72">
        <v>12000</v>
      </c>
      <c r="I112" s="72">
        <v>0</v>
      </c>
      <c r="J112" s="74">
        <f>SUM(C112:I112)</f>
        <v>19600</v>
      </c>
      <c r="K112" s="73">
        <v>6000</v>
      </c>
      <c r="L112" s="73">
        <v>2300</v>
      </c>
      <c r="M112" s="73"/>
      <c r="N112" s="74">
        <f t="shared" si="8"/>
        <v>8300</v>
      </c>
    </row>
    <row r="113" spans="1:14" ht="12.75">
      <c r="A113" s="13" t="s">
        <v>91</v>
      </c>
      <c r="B113" s="33" t="s">
        <v>10</v>
      </c>
      <c r="C113" s="73"/>
      <c r="D113" s="73">
        <v>10600</v>
      </c>
      <c r="E113" s="72">
        <v>17000</v>
      </c>
      <c r="F113" s="72">
        <v>2500</v>
      </c>
      <c r="G113" s="72">
        <v>6000</v>
      </c>
      <c r="H113" s="72">
        <v>1600</v>
      </c>
      <c r="I113" s="72">
        <v>0</v>
      </c>
      <c r="J113" s="74">
        <f>SUM(C113:I113)</f>
        <v>37700</v>
      </c>
      <c r="K113" s="73">
        <v>4500</v>
      </c>
      <c r="L113" s="73">
        <v>1200</v>
      </c>
      <c r="M113" s="73"/>
      <c r="N113" s="74">
        <f t="shared" si="8"/>
        <v>5700</v>
      </c>
    </row>
    <row r="114" spans="1:14" ht="12.75">
      <c r="A114" s="3" t="s">
        <v>92</v>
      </c>
      <c r="B114" s="34" t="s">
        <v>10</v>
      </c>
      <c r="C114" s="73"/>
      <c r="D114" s="73">
        <v>18000</v>
      </c>
      <c r="E114" s="72">
        <v>12500</v>
      </c>
      <c r="F114" s="72">
        <v>3000</v>
      </c>
      <c r="G114" s="72">
        <v>6000</v>
      </c>
      <c r="H114" s="72">
        <v>1600</v>
      </c>
      <c r="I114" s="72">
        <v>0</v>
      </c>
      <c r="J114" s="74">
        <f>SUM(C114:I114)</f>
        <v>41100</v>
      </c>
      <c r="K114" s="73">
        <v>2500</v>
      </c>
      <c r="L114" s="73">
        <v>18600</v>
      </c>
      <c r="M114" s="73"/>
      <c r="N114" s="74">
        <f t="shared" si="8"/>
        <v>21100</v>
      </c>
    </row>
    <row r="115" spans="1:14" ht="12.75">
      <c r="A115" s="13"/>
      <c r="B115" s="33"/>
      <c r="C115" s="73"/>
      <c r="D115" s="73"/>
      <c r="E115" s="72"/>
      <c r="F115" s="72"/>
      <c r="G115" s="72"/>
      <c r="H115" s="72"/>
      <c r="I115" s="72"/>
      <c r="J115" s="74"/>
      <c r="K115" s="73"/>
      <c r="L115" s="73"/>
      <c r="M115" s="73"/>
      <c r="N115" s="74"/>
    </row>
    <row r="116" spans="1:14" ht="12.75">
      <c r="A116" s="10" t="s">
        <v>93</v>
      </c>
      <c r="B116" s="11"/>
      <c r="C116" s="73"/>
      <c r="D116" s="73"/>
      <c r="E116" s="72"/>
      <c r="F116" s="72"/>
      <c r="G116" s="72"/>
      <c r="H116" s="72"/>
      <c r="I116" s="72"/>
      <c r="J116" s="74"/>
      <c r="K116" s="73"/>
      <c r="L116" s="73"/>
      <c r="M116" s="73"/>
      <c r="N116" s="74"/>
    </row>
    <row r="117" spans="1:14" ht="12.75">
      <c r="A117" s="13" t="s">
        <v>94</v>
      </c>
      <c r="B117" s="33" t="s">
        <v>18</v>
      </c>
      <c r="C117" s="73"/>
      <c r="D117" s="73">
        <v>20</v>
      </c>
      <c r="E117" s="72">
        <v>20</v>
      </c>
      <c r="F117" s="72">
        <v>14</v>
      </c>
      <c r="G117" s="72">
        <v>30</v>
      </c>
      <c r="H117" s="72">
        <v>20</v>
      </c>
      <c r="I117" s="72">
        <v>0</v>
      </c>
      <c r="J117" s="74">
        <f>SUM(C117:I117)</f>
        <v>104</v>
      </c>
      <c r="K117" s="73">
        <v>18</v>
      </c>
      <c r="L117" s="73">
        <v>2</v>
      </c>
      <c r="M117" s="73"/>
      <c r="N117" s="74">
        <f t="shared" si="8"/>
        <v>20</v>
      </c>
    </row>
    <row r="118" spans="1:14" ht="12.75">
      <c r="A118" s="13" t="s">
        <v>95</v>
      </c>
      <c r="B118" s="33" t="s">
        <v>10</v>
      </c>
      <c r="C118" s="73">
        <v>4500</v>
      </c>
      <c r="D118" s="73">
        <v>2000</v>
      </c>
      <c r="E118" s="72">
        <v>4000</v>
      </c>
      <c r="F118" s="72">
        <v>1000</v>
      </c>
      <c r="G118" s="72">
        <v>4000</v>
      </c>
      <c r="H118" s="72">
        <v>8000</v>
      </c>
      <c r="I118" s="72">
        <v>0</v>
      </c>
      <c r="J118" s="74">
        <f>SUM(C118:I118)</f>
        <v>23500</v>
      </c>
      <c r="K118" s="73">
        <v>3000</v>
      </c>
      <c r="L118" s="73">
        <v>4000</v>
      </c>
      <c r="M118" s="73"/>
      <c r="N118" s="74">
        <f t="shared" si="8"/>
        <v>7000</v>
      </c>
    </row>
    <row r="119" spans="1:14" ht="12.75">
      <c r="A119" s="3" t="s">
        <v>96</v>
      </c>
      <c r="B119" s="34" t="s">
        <v>97</v>
      </c>
      <c r="C119" s="73"/>
      <c r="D119" s="73">
        <v>8</v>
      </c>
      <c r="E119" s="72">
        <v>15</v>
      </c>
      <c r="F119" s="72">
        <v>2.5</v>
      </c>
      <c r="G119" s="72">
        <v>4</v>
      </c>
      <c r="H119" s="72">
        <v>3</v>
      </c>
      <c r="I119" s="72">
        <v>0</v>
      </c>
      <c r="J119" s="74">
        <f>SUM(C119:I119)</f>
        <v>32.5</v>
      </c>
      <c r="K119" s="73">
        <v>2</v>
      </c>
      <c r="L119" s="73">
        <v>1</v>
      </c>
      <c r="M119" s="73"/>
      <c r="N119" s="74">
        <f t="shared" si="8"/>
        <v>3</v>
      </c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8" scale="85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iLF Consulting Engineers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Borovan</dc:creator>
  <cp:keywords/>
  <dc:description/>
  <cp:lastModifiedBy>Ing. Jiří Kalčík</cp:lastModifiedBy>
  <cp:lastPrinted>2006-09-22T07:16:42Z</cp:lastPrinted>
  <dcterms:created xsi:type="dcterms:W3CDTF">1996-07-16T14:04:46Z</dcterms:created>
  <dcterms:modified xsi:type="dcterms:W3CDTF">2006-09-22T07:58:56Z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